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F:\raportari\2026\Compartiment Promovarea Sanatatii\Stomatologie\2026\"/>
    </mc:Choice>
  </mc:AlternateContent>
  <xr:revisionPtr revIDLastSave="0" documentId="13_ncr:1_{E1CFF225-FFA1-442C-BFC2-470BDC8078B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OM_2026" sheetId="9" r:id="rId1"/>
  </sheets>
  <definedNames>
    <definedName name="_xlnm.Print_Area" localSheetId="0">STOM_2026!$A$1:$R$67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9" l="1"/>
  <c r="G17" i="9"/>
  <c r="E17" i="9"/>
  <c r="C11" i="9"/>
  <c r="E2" i="9" l="1"/>
  <c r="G53" i="9" l="1"/>
  <c r="J59" i="9"/>
  <c r="P31" i="9"/>
  <c r="L59" i="9"/>
  <c r="M59" i="9"/>
  <c r="R65" i="9"/>
  <c r="J62" i="9"/>
  <c r="Q65" i="9"/>
  <c r="F49" i="9"/>
  <c r="F28" i="9"/>
  <c r="I59" i="9"/>
  <c r="H59" i="9"/>
  <c r="H65" i="9"/>
  <c r="G59" i="9"/>
  <c r="E31" i="9"/>
  <c r="O62" i="9"/>
  <c r="K59" i="9"/>
  <c r="L62" i="9"/>
  <c r="F48" i="9"/>
  <c r="N65" i="9"/>
  <c r="O31" i="9"/>
  <c r="R59" i="9"/>
  <c r="G31" i="9" l="1"/>
  <c r="F31" i="9"/>
  <c r="F34" i="9" s="1"/>
  <c r="O65" i="9"/>
  <c r="H62" i="9"/>
  <c r="L33" i="9"/>
  <c r="N31" i="9"/>
  <c r="L65" i="9"/>
  <c r="P65" i="9"/>
  <c r="G62" i="9"/>
  <c r="C29" i="9"/>
  <c r="M65" i="9"/>
  <c r="O28" i="9"/>
  <c r="O34" i="9" s="1"/>
  <c r="F64" i="9"/>
  <c r="D28" i="9"/>
  <c r="C33" i="9"/>
  <c r="N62" i="9"/>
  <c r="F61" i="9"/>
  <c r="E67" i="9"/>
  <c r="F67" i="9"/>
  <c r="N59" i="9"/>
  <c r="G55" i="9" s="1"/>
  <c r="L55" i="9" s="1"/>
  <c r="I62" i="9"/>
  <c r="R62" i="9"/>
  <c r="F63" i="9"/>
  <c r="F60" i="9"/>
  <c r="L32" i="9"/>
  <c r="P28" i="9"/>
  <c r="P34" i="9" s="1"/>
  <c r="M28" i="9"/>
  <c r="F46" i="9"/>
  <c r="J65" i="9"/>
  <c r="F44" i="9"/>
  <c r="I65" i="9"/>
  <c r="M62" i="9"/>
  <c r="O59" i="9"/>
  <c r="Q62" i="9"/>
  <c r="C30" i="9"/>
  <c r="P59" i="9"/>
  <c r="F47" i="9"/>
  <c r="F42" i="9"/>
  <c r="E63" i="9"/>
  <c r="F43" i="9"/>
  <c r="F45" i="9"/>
  <c r="C32" i="9"/>
  <c r="Q59" i="9"/>
  <c r="F50" i="9"/>
  <c r="L30" i="9"/>
  <c r="E28" i="9"/>
  <c r="P62" i="9"/>
  <c r="E60" i="9"/>
  <c r="G65" i="9"/>
  <c r="E64" i="9"/>
  <c r="K65" i="9"/>
  <c r="F51" i="9"/>
  <c r="M31" i="9"/>
  <c r="N28" i="9"/>
  <c r="L29" i="9"/>
  <c r="K62" i="9"/>
  <c r="F66" i="9"/>
  <c r="D31" i="9"/>
  <c r="G28" i="9"/>
  <c r="E61" i="9"/>
  <c r="E66" i="9"/>
  <c r="H23" i="9" l="1"/>
  <c r="H22" i="9" s="1"/>
  <c r="E34" i="9"/>
  <c r="G34" i="9"/>
  <c r="C31" i="9"/>
  <c r="F62" i="9"/>
  <c r="C28" i="9"/>
  <c r="E65" i="9"/>
  <c r="L31" i="9"/>
  <c r="E59" i="9"/>
  <c r="F65" i="9"/>
  <c r="N34" i="9"/>
  <c r="E62" i="9"/>
  <c r="M34" i="9"/>
  <c r="F59" i="9"/>
  <c r="L28" i="9"/>
  <c r="L34" i="9" s="1"/>
  <c r="D34" i="9"/>
  <c r="N24" i="9" l="1"/>
  <c r="H35" i="9"/>
  <c r="C34" i="9"/>
  <c r="J5" i="9" l="1"/>
  <c r="H25" i="9"/>
  <c r="J1" i="9"/>
  <c r="I20" i="9" l="1"/>
</calcChain>
</file>

<file path=xl/sharedStrings.xml><?xml version="1.0" encoding="utf-8"?>
<sst xmlns="http://schemas.openxmlformats.org/spreadsheetml/2006/main" count="322" uniqueCount="191">
  <si>
    <t>DSP IASI</t>
  </si>
  <si>
    <t>STOM</t>
  </si>
  <si>
    <t xml:space="preserve">CENTRALIZATORUL   ACTIVITATII,  MORBIDITATII  -   PERSONAL </t>
  </si>
  <si>
    <t xml:space="preserve">ANUL </t>
  </si>
  <si>
    <t>U</t>
  </si>
  <si>
    <t>MUNICIPIUL IASI</t>
  </si>
  <si>
    <t>site:  www.dspiasi.ro</t>
  </si>
  <si>
    <t>R</t>
  </si>
  <si>
    <t>MUNICIPIUL PASCANI</t>
  </si>
  <si>
    <t>ORAS HARLAU</t>
  </si>
  <si>
    <t xml:space="preserve">UNITATEA  </t>
  </si>
  <si>
    <t>ORAS PODU ILOAIEI</t>
  </si>
  <si>
    <t>Cod reg. unic cab. medicale</t>
  </si>
  <si>
    <t>CODUL FISCAL</t>
  </si>
  <si>
    <t>CIF</t>
  </si>
  <si>
    <t>Adresa</t>
  </si>
  <si>
    <t>A. I. CUZA</t>
  </si>
  <si>
    <t>Municipiul/ Oras/ Comuna</t>
  </si>
  <si>
    <t>Telefon</t>
  </si>
  <si>
    <t>ANDRIESENI</t>
  </si>
  <si>
    <t>Mediul U/ R</t>
  </si>
  <si>
    <t>Email</t>
  </si>
  <si>
    <t>ARONEANU</t>
  </si>
  <si>
    <t>CONTRACT CAS</t>
  </si>
  <si>
    <t>BALS</t>
  </si>
  <si>
    <t>DA= 1 NU = 0</t>
  </si>
  <si>
    <t>BALTATI</t>
  </si>
  <si>
    <t>PRIVAT</t>
  </si>
  <si>
    <t>BELCESTI</t>
  </si>
  <si>
    <t>TEHNICA DENTARA</t>
  </si>
  <si>
    <t>BARNOVA</t>
  </si>
  <si>
    <t xml:space="preserve"> RADIOLOGIE</t>
  </si>
  <si>
    <t>BIVOLARI</t>
  </si>
  <si>
    <t>BRAESTI</t>
  </si>
  <si>
    <t>MEDIC   COORDONATOR</t>
  </si>
  <si>
    <t>BUTEA</t>
  </si>
  <si>
    <t>COD PARAFA</t>
  </si>
  <si>
    <t>CEPLENITA</t>
  </si>
  <si>
    <t>CIOHORANI</t>
  </si>
  <si>
    <t>CIORTESTI</t>
  </si>
  <si>
    <t>CIUREA</t>
  </si>
  <si>
    <t>COARNELE CAPREI</t>
  </si>
  <si>
    <t xml:space="preserve">1. CONSULTATII </t>
  </si>
  <si>
    <t>2. TRATAMENTE</t>
  </si>
  <si>
    <t>COMARNA</t>
  </si>
  <si>
    <t>COSTESTI</t>
  </si>
  <si>
    <t>CONSULTATII STOMATOLOGICE</t>
  </si>
  <si>
    <t>TOTAL 
AN</t>
  </si>
  <si>
    <t>TRIM I</t>
  </si>
  <si>
    <t>TRIM II</t>
  </si>
  <si>
    <t>TRIM III</t>
  </si>
  <si>
    <t>TRIM IV</t>
  </si>
  <si>
    <t>TRATAMENTE 
STOMATOLOGICE</t>
  </si>
  <si>
    <t>COSTULENI</t>
  </si>
  <si>
    <r>
      <t xml:space="preserve">PENTRU LOCUITORII DIN </t>
    </r>
    <r>
      <rPr>
        <b/>
        <sz val="12"/>
        <color theme="1"/>
        <rFont val="Arial"/>
        <family val="2"/>
        <charset val="238"/>
      </rPr>
      <t>URBAN</t>
    </r>
  </si>
  <si>
    <t>COTNARI</t>
  </si>
  <si>
    <t xml:space="preserve">                                    ADULTI</t>
  </si>
  <si>
    <t>COZMESTI</t>
  </si>
  <si>
    <t xml:space="preserve">                                    COPII</t>
  </si>
  <si>
    <t>CRISTESTI</t>
  </si>
  <si>
    <r>
      <t xml:space="preserve">PENTRU LOCUITORII DIN </t>
    </r>
    <r>
      <rPr>
        <b/>
        <sz val="12"/>
        <color theme="1"/>
        <rFont val="Arial"/>
        <family val="2"/>
        <charset val="238"/>
      </rPr>
      <t>RURAL</t>
    </r>
  </si>
  <si>
    <t>CUCUTENI</t>
  </si>
  <si>
    <t>DAGITA</t>
  </si>
  <si>
    <t>DELENI</t>
  </si>
  <si>
    <t>TOTAL CONSULTATII</t>
  </si>
  <si>
    <t>TOTAL TRATAMENTE</t>
  </si>
  <si>
    <t>DOBROVAT</t>
  </si>
  <si>
    <t>DOLHESTI</t>
  </si>
  <si>
    <t>3. MORBIDITATE</t>
  </si>
  <si>
    <t>DUMESTI</t>
  </si>
  <si>
    <t>ERBICENI</t>
  </si>
  <si>
    <t>CAZURI NOI DE IMBOLNAVIRE</t>
  </si>
  <si>
    <t>Codul din Revizia a 10- a O.M.S.</t>
  </si>
  <si>
    <t>TOTAL</t>
  </si>
  <si>
    <t>sub 1 an</t>
  </si>
  <si>
    <t xml:space="preserve"> 1 - 14 ani</t>
  </si>
  <si>
    <t>15 - 64 ani</t>
  </si>
  <si>
    <t>65 ani si peste</t>
  </si>
  <si>
    <t>FANTANELE</t>
  </si>
  <si>
    <t>Tulburari de odontogenezasi de eruptie</t>
  </si>
  <si>
    <t>K00</t>
  </si>
  <si>
    <t>FOCURI</t>
  </si>
  <si>
    <t>Carii dentare</t>
  </si>
  <si>
    <t>K02</t>
  </si>
  <si>
    <t>GOLAIESTI</t>
  </si>
  <si>
    <t>Alte boli ale tesutului dentar dur</t>
  </si>
  <si>
    <t>K03</t>
  </si>
  <si>
    <t>GORBAN</t>
  </si>
  <si>
    <t>Afect. ale gingiei si crestei alveolare edentale</t>
  </si>
  <si>
    <t>K04 - K06</t>
  </si>
  <si>
    <t>GRAJDURI</t>
  </si>
  <si>
    <t>Anomalii dento-faciale (inclusiv ocluzia)</t>
  </si>
  <si>
    <t>K07</t>
  </si>
  <si>
    <t>GROPNITA</t>
  </si>
  <si>
    <t>Alte boli ale maxilarelor</t>
  </si>
  <si>
    <t>K10</t>
  </si>
  <si>
    <t>GROZESTI</t>
  </si>
  <si>
    <t>Bolile glandelor salivare</t>
  </si>
  <si>
    <t>K11</t>
  </si>
  <si>
    <t>HALAUCESTI</t>
  </si>
  <si>
    <t>Stomatitele si afectiunile inrudite</t>
  </si>
  <si>
    <t>K12</t>
  </si>
  <si>
    <t>HARMANESTI</t>
  </si>
  <si>
    <t>Alte boli ale buzelor si mucoasei bucale</t>
  </si>
  <si>
    <t>K13</t>
  </si>
  <si>
    <t>HELESTENI</t>
  </si>
  <si>
    <t>Bolile limbii</t>
  </si>
  <si>
    <t>K14</t>
  </si>
  <si>
    <t>HOLBOCA</t>
  </si>
  <si>
    <t>HORLESTI</t>
  </si>
  <si>
    <t>ION NECULCE</t>
  </si>
  <si>
    <t>IPATELE</t>
  </si>
  <si>
    <t>LESPEZI</t>
  </si>
  <si>
    <t>SE  COMPLETEAZA   SEMESTRIAL</t>
  </si>
  <si>
    <t>Nr. crt.</t>
  </si>
  <si>
    <t>Categorii de personal</t>
  </si>
  <si>
    <r>
      <rPr>
        <sz val="12"/>
        <color rgb="FFFF0000"/>
        <rFont val="Arial"/>
        <family val="2"/>
        <charset val="238"/>
      </rPr>
      <t>din care:</t>
    </r>
    <r>
      <rPr>
        <b/>
        <sz val="12"/>
        <color rgb="FFFF0000"/>
        <rFont val="Arial"/>
        <family val="2"/>
        <charset val="238"/>
      </rPr>
      <t xml:space="preserve">
femei</t>
    </r>
  </si>
  <si>
    <t>sub 24 ani</t>
  </si>
  <si>
    <t>25 - 34 ani</t>
  </si>
  <si>
    <t>35 - 44 ani</t>
  </si>
  <si>
    <t>45 - 54 ani</t>
  </si>
  <si>
    <t>55 - 64 ani</t>
  </si>
  <si>
    <t>Total</t>
  </si>
  <si>
    <t>din care:
femei</t>
  </si>
  <si>
    <t>A</t>
  </si>
  <si>
    <t>B</t>
  </si>
  <si>
    <t>Stomatologi</t>
  </si>
  <si>
    <t>urban</t>
  </si>
  <si>
    <t>rural</t>
  </si>
  <si>
    <t>Personal sanitar mediu</t>
  </si>
  <si>
    <t>Personal sanitar auxiliar</t>
  </si>
  <si>
    <r>
      <rPr>
        <sz val="10"/>
        <color rgb="FFFF0000"/>
        <rFont val="Arial"/>
        <family val="2"/>
      </rPr>
      <t>Completati cu</t>
    </r>
    <r>
      <rPr>
        <b/>
        <sz val="10"/>
        <color rgb="FFFF0000"/>
        <rFont val="Arial"/>
        <family val="2"/>
      </rPr>
      <t xml:space="preserve"> "0" </t>
    </r>
    <r>
      <rPr>
        <sz val="10"/>
        <color rgb="FFFF0000"/>
        <rFont val="Arial"/>
        <family val="2"/>
      </rPr>
      <t>sau</t>
    </r>
    <r>
      <rPr>
        <b/>
        <sz val="10"/>
        <color rgb="FFFF0000"/>
        <rFont val="Arial"/>
        <family val="2"/>
      </rPr>
      <t xml:space="preserve"> "1"</t>
    </r>
  </si>
  <si>
    <t>DRAGUSENI</t>
  </si>
  <si>
    <r>
      <t xml:space="preserve">( numai in luna </t>
    </r>
    <r>
      <rPr>
        <u/>
        <sz val="14"/>
        <color rgb="FFFF0000"/>
        <rFont val="Arial"/>
        <family val="2"/>
      </rPr>
      <t>IANUARIE,</t>
    </r>
    <r>
      <rPr>
        <u/>
        <sz val="14"/>
        <rFont val="Arial"/>
        <family val="2"/>
      </rPr>
      <t xml:space="preserve"> respectiv </t>
    </r>
    <r>
      <rPr>
        <u/>
        <sz val="14"/>
        <color rgb="FFFF0000"/>
        <rFont val="Arial"/>
        <family val="2"/>
      </rPr>
      <t>IULIE)</t>
    </r>
  </si>
  <si>
    <t xml:space="preserve"> --</t>
  </si>
  <si>
    <t>4. Numarul  personalului sanitar existent  la sfarsitul anului  pe grupe de varsta</t>
  </si>
  <si>
    <t>STOM2026!</t>
  </si>
  <si>
    <t>ORAS TG. FRUMOS</t>
  </si>
  <si>
    <t>LETCANI</t>
  </si>
  <si>
    <t>LUNGANI</t>
  </si>
  <si>
    <t>MADARJAC</t>
  </si>
  <si>
    <t>MIRCESTI</t>
  </si>
  <si>
    <t>MIRONEASA</t>
  </si>
  <si>
    <t>MIROSLAVA</t>
  </si>
  <si>
    <t>MIROSLOVESTI</t>
  </si>
  <si>
    <t>MOGOSESTI SIRET</t>
  </si>
  <si>
    <t>MOGOSESTI</t>
  </si>
  <si>
    <t>MOSNA</t>
  </si>
  <si>
    <t>MOTCA</t>
  </si>
  <si>
    <t>MOVILENI</t>
  </si>
  <si>
    <t>OTELENI</t>
  </si>
  <si>
    <t>PLUGARI</t>
  </si>
  <si>
    <t>POPESTI</t>
  </si>
  <si>
    <t>POPRICANI</t>
  </si>
  <si>
    <t>PRISACANI</t>
  </si>
  <si>
    <t>PROBOTA</t>
  </si>
  <si>
    <t>RACHITENI</t>
  </si>
  <si>
    <t>RADUCANENI</t>
  </si>
  <si>
    <t>REDIU</t>
  </si>
  <si>
    <t>ROMANESTI</t>
  </si>
  <si>
    <t>ROSCANI</t>
  </si>
  <si>
    <t>RUGINOASA</t>
  </si>
  <si>
    <t>SCANTEIA</t>
  </si>
  <si>
    <t>SCHEIA</t>
  </si>
  <si>
    <t>SCHITU DUCA</t>
  </si>
  <si>
    <t>SCOBINTI</t>
  </si>
  <si>
    <t>SINESTI</t>
  </si>
  <si>
    <t>SIPOTE</t>
  </si>
  <si>
    <t>SIRETEL</t>
  </si>
  <si>
    <t>STOLNICENI PRAJESCU</t>
  </si>
  <si>
    <t>STRUNGA</t>
  </si>
  <si>
    <t>TANSA</t>
  </si>
  <si>
    <t>TATARUSI</t>
  </si>
  <si>
    <t>TIBANA</t>
  </si>
  <si>
    <t>TIBANESTI</t>
  </si>
  <si>
    <t>TIGANASI</t>
  </si>
  <si>
    <t>TODIRESTI</t>
  </si>
  <si>
    <t>TOMESTI</t>
  </si>
  <si>
    <t>TRIFESTI</t>
  </si>
  <si>
    <t>TUTORA</t>
  </si>
  <si>
    <t>UNGHENI</t>
  </si>
  <si>
    <t>VALEA LUPULUI</t>
  </si>
  <si>
    <t>VALEA SEACA</t>
  </si>
  <si>
    <t>VICTORIA</t>
  </si>
  <si>
    <t>VANATORI</t>
  </si>
  <si>
    <t>VLADENI</t>
  </si>
  <si>
    <t>VOINESTI</t>
  </si>
  <si>
    <r>
      <t xml:space="preserve">e-mail: </t>
    </r>
    <r>
      <rPr>
        <i/>
        <sz val="14"/>
        <color rgb="FFC00000"/>
        <rFont val="Arial"/>
        <family val="2"/>
      </rPr>
      <t xml:space="preserve"> raportarips@dspiasi.ro</t>
    </r>
  </si>
  <si>
    <t>Compartimentul de Evaluare a Stării de Sănătate și Promovare a Sănătății</t>
  </si>
  <si>
    <t>DATE  CUMULATATE SUCCESIV= TRIM_1 +  TRIM_2 +  TRIM_3 +  TRIM_4  (POTRIVIT MOMENTULUI CAND SE FACE RAPORTAREA)</t>
  </si>
  <si>
    <r>
      <t xml:space="preserve">tel: </t>
    </r>
    <r>
      <rPr>
        <sz val="14"/>
        <color rgb="FFFF0000"/>
        <rFont val="Arial"/>
        <family val="2"/>
      </rPr>
      <t>0723 330 364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</si>
</sst>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\-\ mmm/"/>
    <numFmt numFmtId="165" formatCode="[$-418]General"/>
  </numFmts>
  <fonts count="118">
    <font>
      <sz val="11"/>
      <color theme="1"/>
      <name val="Calibri"/>
      <family val="2"/>
      <charset val="238"/>
      <scheme val="minor"/>
    </font>
    <font>
      <sz val="10"/>
      <name val="MS Sans Serif"/>
      <family val="2"/>
    </font>
    <font>
      <sz val="18"/>
      <name val="Arial"/>
      <family val="2"/>
      <charset val="238"/>
    </font>
    <font>
      <sz val="10"/>
      <color theme="1"/>
      <name val="Calibri"/>
      <family val="2"/>
      <scheme val="minor"/>
    </font>
    <font>
      <sz val="11"/>
      <color theme="0" tint="-4.9989318521683403E-2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sz val="14"/>
      <color theme="0" tint="-0.1499984740745262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color theme="3"/>
      <name val="Arial"/>
      <family val="2"/>
      <charset val="238"/>
    </font>
    <font>
      <sz val="11"/>
      <color theme="2"/>
      <name val="Calibri"/>
      <family val="2"/>
      <charset val="238"/>
      <scheme val="minor"/>
    </font>
    <font>
      <b/>
      <sz val="12"/>
      <color indexed="12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sz val="12"/>
      <color indexed="8"/>
      <name val="Arial RO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4"/>
      <color rgb="FFC00000"/>
      <name val="Arial"/>
      <family val="2"/>
      <charset val="238"/>
    </font>
    <font>
      <b/>
      <sz val="14"/>
      <color indexed="12"/>
      <name val="Arial"/>
      <family val="2"/>
      <charset val="238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6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indexed="8"/>
      <name val="Courier"/>
      <family val="1"/>
      <charset val="238"/>
    </font>
    <font>
      <sz val="10"/>
      <color indexed="8"/>
      <name val="Arial"/>
      <family val="2"/>
    </font>
    <font>
      <b/>
      <sz val="11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4"/>
      <name val="Arial"/>
      <family val="2"/>
      <charset val="238"/>
    </font>
    <font>
      <b/>
      <sz val="12"/>
      <color indexed="10"/>
      <name val="Arial"/>
      <family val="2"/>
    </font>
    <font>
      <b/>
      <sz val="12"/>
      <color indexed="10"/>
      <name val="Courier"/>
      <family val="1"/>
      <charset val="238"/>
    </font>
    <font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8"/>
      <color indexed="8"/>
      <name val="Arial RO"/>
      <charset val="238"/>
    </font>
    <font>
      <sz val="11"/>
      <color theme="0"/>
      <name val="Calibri"/>
      <family val="2"/>
      <charset val="238"/>
      <scheme val="minor"/>
    </font>
    <font>
      <b/>
      <sz val="14"/>
      <color indexed="8"/>
      <name val="Arial RO"/>
      <family val="2"/>
    </font>
    <font>
      <b/>
      <sz val="14"/>
      <color indexed="12"/>
      <name val="Arial"/>
      <family val="2"/>
    </font>
    <font>
      <b/>
      <sz val="14"/>
      <color rgb="FFC00000"/>
      <name val="Arial"/>
      <family val="2"/>
    </font>
    <font>
      <b/>
      <sz val="12"/>
      <color indexed="10"/>
      <name val="Courier"/>
      <family val="3"/>
    </font>
    <font>
      <b/>
      <sz val="10"/>
      <color indexed="12"/>
      <name val="Arial"/>
      <family val="2"/>
    </font>
    <font>
      <b/>
      <sz val="14"/>
      <color indexed="12"/>
      <name val="Arial RO"/>
      <family val="2"/>
    </font>
    <font>
      <b/>
      <sz val="12"/>
      <color indexed="8"/>
      <name val="Alaska"/>
      <family val="2"/>
    </font>
    <font>
      <sz val="10"/>
      <name val="Arial"/>
      <family val="2"/>
    </font>
    <font>
      <b/>
      <sz val="12"/>
      <color indexed="8"/>
      <name val="Arial RO"/>
      <family val="2"/>
    </font>
    <font>
      <b/>
      <sz val="12"/>
      <color indexed="8"/>
      <name val="Arial (WT)"/>
      <family val="2"/>
      <charset val="162"/>
    </font>
    <font>
      <sz val="12"/>
      <color indexed="14"/>
      <name val="Arial"/>
      <family val="2"/>
      <charset val="238"/>
    </font>
    <font>
      <b/>
      <i/>
      <sz val="14"/>
      <color indexed="14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0" tint="-0.14999847407452621"/>
      <name val="Arial"/>
      <family val="2"/>
      <charset val="238"/>
    </font>
    <font>
      <sz val="16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indexed="12"/>
      <name val="Arial"/>
      <family val="2"/>
      <charset val="238"/>
    </font>
    <font>
      <sz val="12"/>
      <name val="Arial"/>
      <family val="2"/>
      <charset val="238"/>
    </font>
    <font>
      <b/>
      <i/>
      <sz val="14"/>
      <color rgb="FFC00000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i/>
      <sz val="14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b/>
      <u/>
      <sz val="14"/>
      <color indexed="10"/>
      <name val="Arial"/>
      <family val="2"/>
    </font>
    <font>
      <u/>
      <sz val="14"/>
      <color indexed="10"/>
      <name val="Arial"/>
      <family val="2"/>
      <charset val="238"/>
    </font>
    <font>
      <sz val="16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6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i/>
      <sz val="14"/>
      <color indexed="8"/>
      <name val="Arial"/>
      <family val="2"/>
      <charset val="238"/>
    </font>
    <font>
      <sz val="16"/>
      <color indexed="8"/>
      <name val="Arial"/>
      <family val="2"/>
    </font>
    <font>
      <b/>
      <u/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Times New Roman"/>
      <family val="1"/>
      <charset val="238"/>
    </font>
    <font>
      <sz val="8"/>
      <color theme="0"/>
      <name val="Arial"/>
      <family val="2"/>
    </font>
    <font>
      <b/>
      <sz val="8"/>
      <color theme="0"/>
      <name val="Times New Roman"/>
      <family val="1"/>
      <charset val="238"/>
    </font>
    <font>
      <b/>
      <sz val="8"/>
      <color theme="0"/>
      <name val="Arial"/>
      <family val="2"/>
    </font>
    <font>
      <b/>
      <sz val="9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Arial"/>
      <family val="2"/>
      <charset val="238"/>
    </font>
    <font>
      <b/>
      <i/>
      <sz val="14"/>
      <color rgb="FF0070C0"/>
      <name val="Arial"/>
      <family val="2"/>
      <charset val="238"/>
    </font>
    <font>
      <b/>
      <i/>
      <sz val="16"/>
      <color indexed="14"/>
      <name val="Arial"/>
      <family val="2"/>
      <charset val="238"/>
    </font>
    <font>
      <b/>
      <i/>
      <sz val="16"/>
      <color theme="9" tint="-0.249977111117893"/>
      <name val="Arial"/>
      <family val="2"/>
      <charset val="238"/>
    </font>
    <font>
      <sz val="14"/>
      <name val="Arial"/>
      <family val="2"/>
    </font>
    <font>
      <sz val="12"/>
      <color rgb="FFC00000"/>
      <name val="Arial"/>
      <family val="2"/>
      <charset val="238"/>
    </font>
    <font>
      <sz val="16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14"/>
      <name val="Arial"/>
      <family val="2"/>
    </font>
    <font>
      <b/>
      <sz val="14"/>
      <color indexed="8"/>
      <name val="Alaska"/>
      <family val="2"/>
    </font>
    <font>
      <sz val="14"/>
      <color theme="0"/>
      <name val="Calibri"/>
      <family val="2"/>
      <charset val="238"/>
      <scheme val="minor"/>
    </font>
    <font>
      <u/>
      <sz val="14"/>
      <color rgb="FFFF0000"/>
      <name val="Arial"/>
      <family val="2"/>
    </font>
    <font>
      <sz val="14"/>
      <color theme="0"/>
      <name val="Arial"/>
      <family val="2"/>
    </font>
    <font>
      <u/>
      <sz val="11"/>
      <color rgb="FF0563C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sz val="10"/>
      <color rgb="FF000000"/>
      <name val="Calibri"/>
      <family val="2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rgb="FF0070C0"/>
      <name val="Arial"/>
      <family val="2"/>
    </font>
    <font>
      <b/>
      <sz val="12"/>
      <color theme="0"/>
      <name val="Arial"/>
      <family val="2"/>
      <charset val="238"/>
    </font>
    <font>
      <i/>
      <sz val="14"/>
      <color rgb="FF0070C0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14"/>
      <color theme="1"/>
      <name val="Arial"/>
      <family val="2"/>
    </font>
    <font>
      <sz val="11"/>
      <color rgb="FF7030A0"/>
      <name val="Calibri"/>
      <family val="2"/>
      <charset val="238"/>
      <scheme val="minor"/>
    </font>
    <font>
      <i/>
      <sz val="14"/>
      <color rgb="FFC00000"/>
      <name val="Arial"/>
      <family val="2"/>
    </font>
    <font>
      <sz val="14"/>
      <color rgb="FFFF0000"/>
      <name val="Arial"/>
      <family val="2"/>
    </font>
    <font>
      <sz val="14"/>
      <color theme="9" tint="-0.499984740745262"/>
      <name val="Arial"/>
      <family val="2"/>
    </font>
    <font>
      <i/>
      <sz val="18"/>
      <color rgb="FFC00000"/>
      <name val="Arial"/>
      <family val="2"/>
    </font>
    <font>
      <b/>
      <sz val="12"/>
      <color theme="1"/>
      <name val="Arial"/>
      <family val="2"/>
    </font>
    <font>
      <b/>
      <sz val="13"/>
      <color indexed="8"/>
      <name val="Alaska"/>
      <charset val="238"/>
    </font>
    <font>
      <i/>
      <sz val="11"/>
      <color theme="1"/>
      <name val="Calibri"/>
      <family val="2"/>
      <charset val="238"/>
      <scheme val="minor"/>
    </font>
    <font>
      <i/>
      <sz val="17"/>
      <color indexed="8"/>
      <name val="Arial"/>
      <family val="2"/>
      <charset val="238"/>
    </font>
    <font>
      <sz val="13.5"/>
      <color theme="1"/>
      <name val="Calibri"/>
      <family val="2"/>
      <scheme val="minor"/>
    </font>
    <font>
      <b/>
      <sz val="12"/>
      <color rgb="FF7030A0"/>
      <name val="Alaska"/>
      <family val="2"/>
    </font>
    <font>
      <b/>
      <sz val="14"/>
      <color rgb="FF7030A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9FA"/>
        <bgColor indexed="64"/>
      </patternFill>
    </fill>
    <fill>
      <patternFill patternType="solid">
        <fgColor rgb="FFF074F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AF8FE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23" fillId="0" borderId="0"/>
    <xf numFmtId="0" fontId="25" fillId="0" borderId="0" applyNumberFormat="0" applyFill="0" applyBorder="0" applyAlignment="0" applyProtection="0"/>
    <xf numFmtId="0" fontId="44" fillId="0" borderId="0"/>
    <xf numFmtId="165" fontId="93" fillId="0" borderId="0" applyBorder="0" applyProtection="0"/>
    <xf numFmtId="165" fontId="94" fillId="0" borderId="0" applyBorder="0" applyProtection="0"/>
    <xf numFmtId="0" fontId="93" fillId="0" borderId="0" applyNumberFormat="0" applyFill="0" applyBorder="0" applyAlignment="0" applyProtection="0"/>
    <xf numFmtId="0" fontId="95" fillId="0" borderId="0"/>
    <xf numFmtId="0" fontId="96" fillId="0" borderId="0"/>
  </cellStyleXfs>
  <cellXfs count="362">
    <xf numFmtId="0" fontId="0" fillId="0" borderId="0" xfId="0"/>
    <xf numFmtId="0" fontId="61" fillId="0" borderId="0" xfId="1" applyFont="1" applyProtection="1">
      <alignment vertical="top"/>
    </xf>
    <xf numFmtId="0" fontId="62" fillId="0" borderId="0" xfId="1" applyFont="1" applyProtection="1">
      <alignment vertical="top"/>
    </xf>
    <xf numFmtId="0" fontId="55" fillId="0" borderId="0" xfId="1" applyFont="1" applyProtection="1">
      <alignment vertical="top"/>
    </xf>
    <xf numFmtId="0" fontId="63" fillId="0" borderId="56" xfId="1" applyFont="1" applyBorder="1" applyAlignment="1" applyProtection="1">
      <alignment vertical="top"/>
    </xf>
    <xf numFmtId="0" fontId="55" fillId="0" borderId="34" xfId="0" applyFont="1" applyBorder="1" applyAlignment="1" applyProtection="1">
      <alignment horizontal="center" vertical="center"/>
      <protection locked="0"/>
    </xf>
    <xf numFmtId="0" fontId="55" fillId="0" borderId="35" xfId="0" applyFont="1" applyBorder="1" applyAlignment="1" applyProtection="1">
      <alignment horizontal="center" vertical="center"/>
      <protection locked="0"/>
    </xf>
    <xf numFmtId="0" fontId="55" fillId="0" borderId="36" xfId="0" applyFont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horizontal="center" vertical="center"/>
      <protection locked="0"/>
    </xf>
    <xf numFmtId="0" fontId="55" fillId="0" borderId="27" xfId="0" applyFont="1" applyBorder="1" applyAlignment="1" applyProtection="1">
      <alignment horizontal="center" vertical="center"/>
      <protection locked="0"/>
    </xf>
    <xf numFmtId="0" fontId="55" fillId="0" borderId="28" xfId="0" applyFont="1" applyBorder="1" applyAlignment="1" applyProtection="1">
      <alignment horizontal="center" vertical="center"/>
      <protection locked="0"/>
    </xf>
    <xf numFmtId="0" fontId="55" fillId="0" borderId="49" xfId="0" applyFont="1" applyBorder="1" applyAlignment="1" applyProtection="1">
      <alignment horizontal="center" vertical="center"/>
      <protection locked="0"/>
    </xf>
    <xf numFmtId="0" fontId="55" fillId="0" borderId="9" xfId="0" applyFont="1" applyBorder="1" applyAlignment="1" applyProtection="1">
      <alignment horizontal="center" vertical="center"/>
      <protection locked="0"/>
    </xf>
    <xf numFmtId="0" fontId="55" fillId="0" borderId="5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3" borderId="0" xfId="0" applyFont="1" applyFill="1"/>
    <xf numFmtId="0" fontId="10" fillId="2" borderId="0" xfId="0" applyFont="1" applyFill="1" applyAlignment="1">
      <alignment horizontal="left"/>
    </xf>
    <xf numFmtId="1" fontId="12" fillId="2" borderId="0" xfId="0" applyNumberFormat="1" applyFont="1" applyFill="1" applyAlignment="1">
      <alignment horizontal="right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0" borderId="0" xfId="0" applyFont="1"/>
    <xf numFmtId="0" fontId="14" fillId="3" borderId="0" xfId="0" applyFont="1" applyFill="1"/>
    <xf numFmtId="0" fontId="18" fillId="3" borderId="0" xfId="0" applyFont="1" applyFill="1"/>
    <xf numFmtId="0" fontId="19" fillId="3" borderId="0" xfId="0" applyFont="1" applyFill="1"/>
    <xf numFmtId="0" fontId="22" fillId="2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8" fillId="2" borderId="0" xfId="0" applyFont="1" applyFill="1" applyAlignment="1">
      <alignment horizontal="center"/>
    </xf>
    <xf numFmtId="0" fontId="27" fillId="2" borderId="0" xfId="0" applyFont="1" applyFill="1"/>
    <xf numFmtId="0" fontId="28" fillId="2" borderId="9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1" fontId="30" fillId="0" borderId="0" xfId="0" applyNumberFormat="1" applyFont="1" applyAlignment="1">
      <alignment vertical="center"/>
    </xf>
    <xf numFmtId="1" fontId="30" fillId="0" borderId="0" xfId="0" applyNumberFormat="1" applyFont="1" applyAlignment="1">
      <alignment horizontal="center" vertical="center"/>
    </xf>
    <xf numFmtId="0" fontId="31" fillId="2" borderId="0" xfId="0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33" fillId="2" borderId="0" xfId="0" applyFont="1" applyFill="1" applyAlignment="1">
      <alignment horizontal="left"/>
    </xf>
    <xf numFmtId="0" fontId="34" fillId="2" borderId="0" xfId="0" applyFont="1" applyFill="1"/>
    <xf numFmtId="0" fontId="34" fillId="0" borderId="0" xfId="0" applyFont="1"/>
    <xf numFmtId="0" fontId="35" fillId="3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1" fontId="0" fillId="0" borderId="0" xfId="0" applyNumberFormat="1"/>
    <xf numFmtId="0" fontId="36" fillId="0" borderId="0" xfId="0" applyFont="1" applyAlignment="1">
      <alignment horizontal="center"/>
    </xf>
    <xf numFmtId="0" fontId="37" fillId="2" borderId="0" xfId="0" applyFont="1" applyFill="1"/>
    <xf numFmtId="0" fontId="38" fillId="2" borderId="0" xfId="0" applyFont="1" applyFill="1" applyAlignment="1">
      <alignment horizontal="center"/>
    </xf>
    <xf numFmtId="0" fontId="27" fillId="3" borderId="0" xfId="0" applyFont="1" applyFill="1"/>
    <xf numFmtId="0" fontId="31" fillId="3" borderId="0" xfId="0" applyFont="1" applyFill="1"/>
    <xf numFmtId="0" fontId="40" fillId="3" borderId="0" xfId="0" applyFont="1" applyFill="1" applyAlignment="1">
      <alignment horizontal="left"/>
    </xf>
    <xf numFmtId="0" fontId="41" fillId="2" borderId="0" xfId="0" applyFont="1" applyFill="1" applyAlignment="1">
      <alignment horizontal="center"/>
    </xf>
    <xf numFmtId="0" fontId="42" fillId="2" borderId="0" xfId="0" applyFont="1" applyFill="1"/>
    <xf numFmtId="0" fontId="43" fillId="2" borderId="0" xfId="0" applyFont="1" applyFill="1"/>
    <xf numFmtId="0" fontId="45" fillId="2" borderId="0" xfId="0" applyFont="1" applyFill="1" applyAlignment="1">
      <alignment horizontal="left"/>
    </xf>
    <xf numFmtId="0" fontId="46" fillId="2" borderId="0" xfId="0" applyFont="1" applyFill="1"/>
    <xf numFmtId="0" fontId="47" fillId="2" borderId="0" xfId="0" applyFont="1" applyFill="1"/>
    <xf numFmtId="0" fontId="48" fillId="2" borderId="0" xfId="0" applyFont="1" applyFill="1"/>
    <xf numFmtId="0" fontId="21" fillId="2" borderId="0" xfId="0" applyFont="1" applyFill="1"/>
    <xf numFmtId="0" fontId="49" fillId="0" borderId="0" xfId="0" applyFont="1"/>
    <xf numFmtId="0" fontId="50" fillId="0" borderId="0" xfId="0" applyFont="1"/>
    <xf numFmtId="0" fontId="55" fillId="0" borderId="0" xfId="0" applyFont="1"/>
    <xf numFmtId="0" fontId="55" fillId="3" borderId="0" xfId="0" applyFont="1" applyFill="1"/>
    <xf numFmtId="0" fontId="21" fillId="3" borderId="0" xfId="0" applyFont="1" applyFill="1"/>
    <xf numFmtId="0" fontId="49" fillId="3" borderId="0" xfId="0" applyFont="1" applyFill="1"/>
    <xf numFmtId="0" fontId="47" fillId="3" borderId="0" xfId="0" applyFont="1" applyFill="1"/>
    <xf numFmtId="0" fontId="57" fillId="0" borderId="0" xfId="0" applyFont="1"/>
    <xf numFmtId="0" fontId="57" fillId="3" borderId="0" xfId="0" applyFont="1" applyFill="1"/>
    <xf numFmtId="0" fontId="56" fillId="4" borderId="24" xfId="0" applyFont="1" applyFill="1" applyBorder="1" applyAlignment="1">
      <alignment horizontal="center" vertical="center"/>
    </xf>
    <xf numFmtId="0" fontId="55" fillId="3" borderId="0" xfId="0" applyFont="1" applyFill="1" applyAlignment="1">
      <alignment horizontal="center"/>
    </xf>
    <xf numFmtId="16" fontId="55" fillId="3" borderId="0" xfId="0" applyNumberFormat="1" applyFont="1" applyFill="1" applyAlignment="1">
      <alignment horizontal="center"/>
    </xf>
    <xf numFmtId="0" fontId="49" fillId="3" borderId="0" xfId="0" applyFont="1" applyFill="1" applyAlignment="1">
      <alignment horizontal="center"/>
    </xf>
    <xf numFmtId="0" fontId="60" fillId="0" borderId="0" xfId="0" applyFont="1"/>
    <xf numFmtId="0" fontId="60" fillId="3" borderId="0" xfId="0" applyFont="1" applyFill="1"/>
    <xf numFmtId="0" fontId="47" fillId="0" borderId="0" xfId="0" applyFont="1"/>
    <xf numFmtId="0" fontId="55" fillId="0" borderId="0" xfId="0" applyFont="1" applyAlignment="1">
      <alignment horizontal="center"/>
    </xf>
    <xf numFmtId="0" fontId="58" fillId="6" borderId="33" xfId="0" applyFont="1" applyFill="1" applyBorder="1" applyAlignment="1">
      <alignment horizontal="center" vertical="center" wrapText="1"/>
    </xf>
    <xf numFmtId="0" fontId="58" fillId="6" borderId="0" xfId="0" applyFont="1" applyFill="1" applyAlignment="1">
      <alignment horizontal="center" vertical="center" wrapText="1"/>
    </xf>
    <xf numFmtId="0" fontId="58" fillId="6" borderId="5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53" fillId="6" borderId="45" xfId="0" applyFont="1" applyFill="1" applyBorder="1" applyAlignment="1">
      <alignment horizontal="center" vertical="center" wrapText="1"/>
    </xf>
    <xf numFmtId="0" fontId="58" fillId="0" borderId="46" xfId="0" applyFont="1" applyBorder="1" applyAlignment="1">
      <alignment horizontal="center" vertical="center" wrapText="1"/>
    </xf>
    <xf numFmtId="16" fontId="58" fillId="0" borderId="46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horizontal="center" vertical="center" wrapText="1"/>
    </xf>
    <xf numFmtId="0" fontId="49" fillId="5" borderId="10" xfId="0" applyFont="1" applyFill="1" applyBorder="1" applyAlignment="1">
      <alignment horizontal="center" vertical="center"/>
    </xf>
    <xf numFmtId="0" fontId="56" fillId="4" borderId="48" xfId="0" applyFont="1" applyFill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0" fontId="49" fillId="5" borderId="13" xfId="0" applyFont="1" applyFill="1" applyBorder="1" applyAlignment="1">
      <alignment horizontal="center" vertical="center"/>
    </xf>
    <xf numFmtId="16" fontId="49" fillId="0" borderId="0" xfId="0" applyNumberFormat="1" applyFont="1" applyAlignment="1">
      <alignment horizontal="center"/>
    </xf>
    <xf numFmtId="0" fontId="49" fillId="0" borderId="0" xfId="0" applyFont="1" applyAlignment="1">
      <alignment horizontal="center"/>
    </xf>
    <xf numFmtId="0" fontId="49" fillId="0" borderId="53" xfId="0" applyFont="1" applyBorder="1" applyAlignment="1">
      <alignment horizontal="center" vertical="center"/>
    </xf>
    <xf numFmtId="0" fontId="56" fillId="4" borderId="54" xfId="0" applyFont="1" applyFill="1" applyBorder="1" applyAlignment="1">
      <alignment horizontal="center" vertical="center"/>
    </xf>
    <xf numFmtId="0" fontId="49" fillId="0" borderId="0" xfId="0" applyFont="1" applyAlignment="1">
      <alignment horizontal="left"/>
    </xf>
    <xf numFmtId="0" fontId="55" fillId="0" borderId="60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 wrapText="1"/>
    </xf>
    <xf numFmtId="0" fontId="57" fillId="0" borderId="61" xfId="0" applyFont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7" fillId="4" borderId="63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center" vertical="center"/>
    </xf>
    <xf numFmtId="0" fontId="20" fillId="4" borderId="55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1" fontId="67" fillId="4" borderId="60" xfId="0" applyNumberFormat="1" applyFont="1" applyFill="1" applyBorder="1" applyAlignment="1">
      <alignment horizontal="center" vertical="center"/>
    </xf>
    <xf numFmtId="1" fontId="67" fillId="4" borderId="55" xfId="0" applyNumberFormat="1" applyFont="1" applyFill="1" applyBorder="1" applyAlignment="1">
      <alignment horizontal="center" vertical="center"/>
    </xf>
    <xf numFmtId="1" fontId="67" fillId="4" borderId="46" xfId="0" applyNumberFormat="1" applyFont="1" applyFill="1" applyBorder="1" applyAlignment="1">
      <alignment horizontal="center" vertical="center"/>
    </xf>
    <xf numFmtId="1" fontId="67" fillId="4" borderId="63" xfId="0" applyNumberFormat="1" applyFont="1" applyFill="1" applyBorder="1" applyAlignment="1">
      <alignment horizontal="center" vertical="center"/>
    </xf>
    <xf numFmtId="0" fontId="68" fillId="0" borderId="0" xfId="0" applyFont="1"/>
    <xf numFmtId="0" fontId="7" fillId="0" borderId="64" xfId="0" applyFont="1" applyBorder="1" applyAlignment="1">
      <alignment horizontal="center" vertical="center"/>
    </xf>
    <xf numFmtId="1" fontId="70" fillId="0" borderId="26" xfId="0" applyNumberFormat="1" applyFont="1" applyBorder="1" applyAlignment="1">
      <alignment horizontal="center" vertical="center"/>
    </xf>
    <xf numFmtId="1" fontId="70" fillId="0" borderId="34" xfId="0" applyNumberFormat="1" applyFont="1" applyBorder="1" applyAlignment="1">
      <alignment horizontal="center" vertical="center"/>
    </xf>
    <xf numFmtId="1" fontId="67" fillId="4" borderId="62" xfId="0" applyNumberFormat="1" applyFont="1" applyFill="1" applyBorder="1" applyAlignment="1">
      <alignment horizontal="center" vertical="center"/>
    </xf>
    <xf numFmtId="1" fontId="67" fillId="4" borderId="61" xfId="0" applyNumberFormat="1" applyFont="1" applyFill="1" applyBorder="1" applyAlignment="1">
      <alignment horizontal="center" vertical="center"/>
    </xf>
    <xf numFmtId="1" fontId="67" fillId="4" borderId="66" xfId="0" applyNumberFormat="1" applyFont="1" applyFill="1" applyBorder="1" applyAlignment="1">
      <alignment horizontal="center" vertical="center"/>
    </xf>
    <xf numFmtId="1" fontId="67" fillId="4" borderId="56" xfId="0" applyNumberFormat="1" applyFont="1" applyFill="1" applyBorder="1" applyAlignment="1">
      <alignment horizontal="center" vertical="center"/>
    </xf>
    <xf numFmtId="1" fontId="67" fillId="4" borderId="67" xfId="0" applyNumberFormat="1" applyFont="1" applyFill="1" applyBorder="1" applyAlignment="1">
      <alignment horizontal="center" vertical="center"/>
    </xf>
    <xf numFmtId="1" fontId="67" fillId="4" borderId="68" xfId="0" applyNumberFormat="1" applyFont="1" applyFill="1" applyBorder="1" applyAlignment="1">
      <alignment horizontal="center" vertical="center"/>
    </xf>
    <xf numFmtId="1" fontId="67" fillId="4" borderId="44" xfId="0" applyNumberFormat="1" applyFont="1" applyFill="1" applyBorder="1" applyAlignment="1">
      <alignment horizontal="center" vertical="center"/>
    </xf>
    <xf numFmtId="1" fontId="67" fillId="4" borderId="7" xfId="0" applyNumberFormat="1" applyFont="1" applyFill="1" applyBorder="1" applyAlignment="1">
      <alignment horizontal="center" vertical="center"/>
    </xf>
    <xf numFmtId="1" fontId="67" fillId="4" borderId="18" xfId="0" applyNumberFormat="1" applyFont="1" applyFill="1" applyBorder="1" applyAlignment="1">
      <alignment horizontal="center" vertical="center"/>
    </xf>
    <xf numFmtId="1" fontId="67" fillId="4" borderId="8" xfId="0" applyNumberFormat="1" applyFont="1" applyFill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36" fillId="3" borderId="0" xfId="0" applyFont="1" applyFill="1"/>
    <xf numFmtId="0" fontId="71" fillId="3" borderId="0" xfId="0" quotePrefix="1" applyFont="1" applyFill="1"/>
    <xf numFmtId="0" fontId="72" fillId="3" borderId="0" xfId="0" applyFont="1" applyFill="1"/>
    <xf numFmtId="0" fontId="73" fillId="3" borderId="0" xfId="0" quotePrefix="1" applyFont="1" applyFill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36" fillId="3" borderId="0" xfId="0" applyFont="1" applyFill="1" applyAlignment="1">
      <alignment horizontal="center" vertical="center"/>
    </xf>
    <xf numFmtId="0" fontId="74" fillId="3" borderId="0" xfId="0" applyFont="1" applyFill="1" applyAlignment="1">
      <alignment horizontal="center" vertical="center" wrapText="1"/>
    </xf>
    <xf numFmtId="0" fontId="75" fillId="3" borderId="0" xfId="0" applyFont="1" applyFill="1" applyAlignment="1">
      <alignment horizontal="center"/>
    </xf>
    <xf numFmtId="0" fontId="76" fillId="3" borderId="0" xfId="0" applyFont="1" applyFill="1" applyAlignment="1">
      <alignment horizontal="center"/>
    </xf>
    <xf numFmtId="0" fontId="77" fillId="3" borderId="0" xfId="0" applyFont="1" applyFill="1" applyAlignment="1">
      <alignment horizontal="center"/>
    </xf>
    <xf numFmtId="0" fontId="78" fillId="3" borderId="0" xfId="0" applyFont="1" applyFill="1"/>
    <xf numFmtId="0" fontId="72" fillId="3" borderId="0" xfId="0" quotePrefix="1" applyFont="1" applyFill="1" applyAlignment="1">
      <alignment horizontal="left"/>
    </xf>
    <xf numFmtId="0" fontId="80" fillId="0" borderId="0" xfId="0" applyFont="1"/>
    <xf numFmtId="0" fontId="81" fillId="2" borderId="0" xfId="0" applyFont="1" applyFill="1"/>
    <xf numFmtId="0" fontId="82" fillId="3" borderId="0" xfId="0" applyFont="1" applyFill="1"/>
    <xf numFmtId="0" fontId="85" fillId="0" borderId="0" xfId="0" applyFont="1"/>
    <xf numFmtId="0" fontId="63" fillId="0" borderId="0" xfId="1" applyFont="1" applyBorder="1" applyAlignment="1" applyProtection="1">
      <alignment vertical="top"/>
    </xf>
    <xf numFmtId="14" fontId="49" fillId="0" borderId="0" xfId="0" applyNumberFormat="1" applyFont="1"/>
    <xf numFmtId="0" fontId="88" fillId="0" borderId="0" xfId="1" applyFont="1" applyAlignment="1" applyProtection="1">
      <alignment horizontal="left" vertical="top"/>
    </xf>
    <xf numFmtId="0" fontId="49" fillId="11" borderId="7" xfId="0" applyFont="1" applyFill="1" applyBorder="1" applyAlignment="1">
      <alignment horizontal="center" vertical="center" wrapText="1"/>
    </xf>
    <xf numFmtId="0" fontId="53" fillId="11" borderId="21" xfId="0" applyFont="1" applyFill="1" applyBorder="1" applyAlignment="1">
      <alignment horizontal="center" vertical="center" wrapText="1"/>
    </xf>
    <xf numFmtId="0" fontId="51" fillId="2" borderId="0" xfId="0" applyFont="1" applyFill="1" applyAlignment="1">
      <alignment horizontal="center" vertical="center"/>
    </xf>
    <xf numFmtId="0" fontId="89" fillId="2" borderId="0" xfId="0" applyFont="1" applyFill="1"/>
    <xf numFmtId="1" fontId="90" fillId="0" borderId="0" xfId="0" applyNumberFormat="1" applyFont="1" applyAlignment="1" applyProtection="1">
      <alignment horizontal="center" vertical="center"/>
      <protection locked="0"/>
    </xf>
    <xf numFmtId="0" fontId="22" fillId="2" borderId="14" xfId="0" applyFont="1" applyFill="1" applyBorder="1" applyAlignment="1">
      <alignment horizontal="center" vertical="center"/>
    </xf>
    <xf numFmtId="0" fontId="58" fillId="4" borderId="44" xfId="0" applyFont="1" applyFill="1" applyBorder="1" applyAlignment="1">
      <alignment horizontal="center" vertical="center" wrapText="1"/>
    </xf>
    <xf numFmtId="16" fontId="58" fillId="4" borderId="19" xfId="0" applyNumberFormat="1" applyFont="1" applyFill="1" applyBorder="1" applyAlignment="1">
      <alignment horizontal="center" vertical="center" wrapText="1"/>
    </xf>
    <xf numFmtId="0" fontId="58" fillId="4" borderId="19" xfId="0" applyFont="1" applyFill="1" applyBorder="1" applyAlignment="1">
      <alignment horizontal="center" vertical="center" wrapText="1"/>
    </xf>
    <xf numFmtId="0" fontId="58" fillId="4" borderId="20" xfId="0" applyFont="1" applyFill="1" applyBorder="1" applyAlignment="1">
      <alignment horizontal="center" vertical="center" wrapText="1"/>
    </xf>
    <xf numFmtId="164" fontId="92" fillId="12" borderId="9" xfId="0" applyNumberFormat="1" applyFont="1" applyFill="1" applyBorder="1" applyAlignment="1">
      <alignment horizontal="center" vertical="center"/>
    </xf>
    <xf numFmtId="1" fontId="55" fillId="5" borderId="26" xfId="0" applyNumberFormat="1" applyFont="1" applyFill="1" applyBorder="1" applyAlignment="1" applyProtection="1">
      <alignment horizontal="center" vertical="center"/>
      <protection locked="0"/>
    </xf>
    <xf numFmtId="1" fontId="55" fillId="5" borderId="27" xfId="0" applyNumberFormat="1" applyFont="1" applyFill="1" applyBorder="1" applyAlignment="1" applyProtection="1">
      <alignment horizontal="center" vertical="center"/>
      <protection locked="0"/>
    </xf>
    <xf numFmtId="1" fontId="55" fillId="5" borderId="28" xfId="0" applyNumberFormat="1" applyFont="1" applyFill="1" applyBorder="1" applyAlignment="1" applyProtection="1">
      <alignment horizontal="center" vertical="center"/>
      <protection locked="0"/>
    </xf>
    <xf numFmtId="1" fontId="55" fillId="0" borderId="34" xfId="0" applyNumberFormat="1" applyFont="1" applyBorder="1" applyAlignment="1" applyProtection="1">
      <alignment horizontal="center" vertical="center"/>
      <protection locked="0"/>
    </xf>
    <xf numFmtId="1" fontId="55" fillId="0" borderId="35" xfId="0" applyNumberFormat="1" applyFont="1" applyBorder="1" applyAlignment="1" applyProtection="1">
      <alignment horizontal="center" vertical="center"/>
      <protection locked="0"/>
    </xf>
    <xf numFmtId="1" fontId="55" fillId="0" borderId="36" xfId="0" applyNumberFormat="1" applyFont="1" applyBorder="1" applyAlignment="1" applyProtection="1">
      <alignment horizontal="center" vertical="center"/>
      <protection locked="0"/>
    </xf>
    <xf numFmtId="0" fontId="56" fillId="13" borderId="21" xfId="0" applyFont="1" applyFill="1" applyBorder="1" applyAlignment="1">
      <alignment horizontal="center" vertical="center"/>
    </xf>
    <xf numFmtId="0" fontId="56" fillId="13" borderId="5" xfId="0" applyFont="1" applyFill="1" applyBorder="1" applyAlignment="1">
      <alignment horizontal="center" vertical="center"/>
    </xf>
    <xf numFmtId="0" fontId="56" fillId="13" borderId="22" xfId="0" applyFont="1" applyFill="1" applyBorder="1" applyAlignment="1">
      <alignment horizontal="center" vertical="center"/>
    </xf>
    <xf numFmtId="0" fontId="56" fillId="13" borderId="23" xfId="0" applyFont="1" applyFill="1" applyBorder="1" applyAlignment="1">
      <alignment horizontal="center" vertical="center"/>
    </xf>
    <xf numFmtId="0" fontId="56" fillId="13" borderId="24" xfId="0" applyFont="1" applyFill="1" applyBorder="1" applyAlignment="1">
      <alignment horizontal="center" vertical="center"/>
    </xf>
    <xf numFmtId="0" fontId="56" fillId="13" borderId="33" xfId="0" applyFont="1" applyFill="1" applyBorder="1" applyAlignment="1">
      <alignment horizontal="center" vertical="center"/>
    </xf>
    <xf numFmtId="0" fontId="56" fillId="13" borderId="41" xfId="0" applyFont="1" applyFill="1" applyBorder="1" applyAlignment="1">
      <alignment horizontal="center" vertical="center"/>
    </xf>
    <xf numFmtId="0" fontId="59" fillId="13" borderId="21" xfId="0" applyFont="1" applyFill="1" applyBorder="1" applyAlignment="1">
      <alignment horizontal="center" vertical="center"/>
    </xf>
    <xf numFmtId="0" fontId="59" fillId="13" borderId="44" xfId="0" applyFont="1" applyFill="1" applyBorder="1" applyAlignment="1">
      <alignment horizontal="center" vertical="center"/>
    </xf>
    <xf numFmtId="0" fontId="59" fillId="13" borderId="19" xfId="0" applyFont="1" applyFill="1" applyBorder="1" applyAlignment="1">
      <alignment horizontal="center" vertical="center"/>
    </xf>
    <xf numFmtId="0" fontId="59" fillId="13" borderId="20" xfId="0" applyFont="1" applyFill="1" applyBorder="1" applyAlignment="1">
      <alignment horizontal="center" vertical="center"/>
    </xf>
    <xf numFmtId="1" fontId="55" fillId="4" borderId="9" xfId="0" applyNumberFormat="1" applyFont="1" applyFill="1" applyBorder="1" applyAlignment="1" applyProtection="1">
      <alignment horizontal="center" vertical="center"/>
      <protection locked="0"/>
    </xf>
    <xf numFmtId="0" fontId="100" fillId="3" borderId="0" xfId="0" applyFont="1" applyFill="1" applyAlignment="1">
      <alignment horizontal="center" vertical="center"/>
    </xf>
    <xf numFmtId="0" fontId="2" fillId="0" borderId="0" xfId="1" applyFont="1" applyFill="1" applyBorder="1" applyAlignment="1" applyProtection="1">
      <alignment vertical="top"/>
    </xf>
    <xf numFmtId="0" fontId="11" fillId="2" borderId="0" xfId="0" applyFont="1" applyFill="1" applyAlignment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0" fontId="13" fillId="2" borderId="0" xfId="0" applyFont="1" applyFill="1" applyAlignment="1">
      <alignment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4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" fillId="0" borderId="73" xfId="1" applyFont="1" applyFill="1" applyBorder="1" applyAlignment="1" applyProtection="1">
      <alignment horizontal="center" vertical="center"/>
    </xf>
    <xf numFmtId="0" fontId="0" fillId="0" borderId="73" xfId="0" applyBorder="1" applyAlignment="1">
      <alignment vertical="center"/>
    </xf>
    <xf numFmtId="0" fontId="0" fillId="0" borderId="71" xfId="0" applyBorder="1"/>
    <xf numFmtId="0" fontId="104" fillId="9" borderId="75" xfId="0" applyFont="1" applyFill="1" applyBorder="1" applyAlignment="1">
      <alignment horizontal="center" vertical="center"/>
    </xf>
    <xf numFmtId="0" fontId="19" fillId="2" borderId="74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10" fillId="3" borderId="0" xfId="0" applyFont="1" applyFill="1" applyAlignment="1">
      <alignment horizontal="centerContinuous" vertical="center"/>
    </xf>
    <xf numFmtId="0" fontId="113" fillId="0" borderId="0" xfId="0" applyFont="1"/>
    <xf numFmtId="0" fontId="114" fillId="2" borderId="0" xfId="0" applyFont="1" applyFill="1" applyAlignment="1">
      <alignment vertical="center"/>
    </xf>
    <xf numFmtId="0" fontId="114" fillId="2" borderId="0" xfId="0" applyFont="1" applyFill="1" applyAlignment="1">
      <alignment horizontal="centerContinuous" vertical="center"/>
    </xf>
    <xf numFmtId="0" fontId="112" fillId="2" borderId="0" xfId="0" applyFont="1" applyFill="1" applyAlignment="1">
      <alignment horizontal="centerContinuous"/>
    </xf>
    <xf numFmtId="0" fontId="63" fillId="0" borderId="56" xfId="1" applyFont="1" applyBorder="1" applyAlignment="1" applyProtection="1">
      <alignment horizontal="centerContinuous" vertical="top"/>
    </xf>
    <xf numFmtId="0" fontId="63" fillId="0" borderId="56" xfId="1" applyFont="1" applyBorder="1" applyAlignment="1" applyProtection="1">
      <alignment horizontal="center" vertical="center"/>
    </xf>
    <xf numFmtId="0" fontId="115" fillId="0" borderId="0" xfId="0" applyFont="1" applyAlignment="1">
      <alignment horizontal="left" vertical="center"/>
    </xf>
    <xf numFmtId="0" fontId="53" fillId="3" borderId="6" xfId="0" applyFont="1" applyFill="1" applyBorder="1" applyAlignment="1">
      <alignment horizontal="center" vertical="center" wrapText="1"/>
    </xf>
    <xf numFmtId="0" fontId="54" fillId="3" borderId="18" xfId="0" applyFont="1" applyFill="1" applyBorder="1" applyAlignment="1">
      <alignment horizontal="center" vertical="center"/>
    </xf>
    <xf numFmtId="0" fontId="54" fillId="3" borderId="19" xfId="0" applyFont="1" applyFill="1" applyBorder="1" applyAlignment="1">
      <alignment horizontal="center" vertical="center"/>
    </xf>
    <xf numFmtId="0" fontId="54" fillId="3" borderId="20" xfId="0" applyFont="1" applyFill="1" applyBorder="1" applyAlignment="1">
      <alignment horizontal="center" vertical="center"/>
    </xf>
    <xf numFmtId="0" fontId="116" fillId="14" borderId="70" xfId="0" applyFont="1" applyFill="1" applyBorder="1"/>
    <xf numFmtId="0" fontId="116" fillId="14" borderId="71" xfId="0" applyFont="1" applyFill="1" applyBorder="1"/>
    <xf numFmtId="0" fontId="106" fillId="14" borderId="71" xfId="0" applyFont="1" applyFill="1" applyBorder="1"/>
    <xf numFmtId="0" fontId="117" fillId="14" borderId="71" xfId="4" applyFont="1" applyFill="1" applyBorder="1" applyAlignment="1" applyProtection="1">
      <alignment horizontal="center" vertical="center" wrapText="1"/>
      <protection hidden="1"/>
    </xf>
    <xf numFmtId="0" fontId="117" fillId="14" borderId="71" xfId="4" applyFont="1" applyFill="1" applyBorder="1" applyAlignment="1" applyProtection="1">
      <alignment horizontal="centerContinuous" vertical="center"/>
      <protection hidden="1"/>
    </xf>
    <xf numFmtId="0" fontId="117" fillId="14" borderId="71" xfId="0" applyFont="1" applyFill="1" applyBorder="1" applyAlignment="1">
      <alignment horizontal="center"/>
    </xf>
    <xf numFmtId="0" fontId="117" fillId="14" borderId="72" xfId="0" applyFont="1" applyFill="1" applyBorder="1" applyAlignment="1">
      <alignment horizontal="center"/>
    </xf>
    <xf numFmtId="0" fontId="12" fillId="14" borderId="1" xfId="0" applyFont="1" applyFill="1" applyBorder="1" applyAlignment="1">
      <alignment horizontal="center" vertical="center"/>
    </xf>
    <xf numFmtId="0" fontId="12" fillId="14" borderId="2" xfId="0" applyFont="1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09" fillId="14" borderId="4" xfId="0" applyFont="1" applyFill="1" applyBorder="1" applyAlignment="1">
      <alignment horizontal="center" vertical="center" wrapText="1"/>
    </xf>
    <xf numFmtId="0" fontId="109" fillId="14" borderId="0" xfId="0" applyFont="1" applyFill="1" applyAlignment="1">
      <alignment horizontal="center" vertical="center" wrapText="1"/>
    </xf>
    <xf numFmtId="0" fontId="109" fillId="14" borderId="5" xfId="0" applyFont="1" applyFill="1" applyBorder="1" applyAlignment="1">
      <alignment horizontal="center" vertical="center" wrapText="1"/>
    </xf>
    <xf numFmtId="0" fontId="103" fillId="9" borderId="73" xfId="0" applyFont="1" applyFill="1" applyBorder="1" applyAlignment="1">
      <alignment horizontal="center" vertical="center"/>
    </xf>
    <xf numFmtId="0" fontId="103" fillId="9" borderId="71" xfId="0" applyFont="1" applyFill="1" applyBorder="1" applyAlignment="1">
      <alignment horizontal="center" vertical="center"/>
    </xf>
    <xf numFmtId="0" fontId="103" fillId="9" borderId="72" xfId="0" applyFont="1" applyFill="1" applyBorder="1" applyAlignment="1">
      <alignment horizontal="center" vertical="center"/>
    </xf>
    <xf numFmtId="0" fontId="83" fillId="14" borderId="4" xfId="0" applyFont="1" applyFill="1" applyBorder="1" applyAlignment="1">
      <alignment horizontal="center" vertical="center"/>
    </xf>
    <xf numFmtId="0" fontId="83" fillId="14" borderId="0" xfId="0" applyFont="1" applyFill="1" applyAlignment="1">
      <alignment horizontal="center" vertical="center"/>
    </xf>
    <xf numFmtId="0" fontId="83" fillId="14" borderId="5" xfId="0" applyFont="1" applyFill="1" applyBorder="1" applyAlignment="1">
      <alignment horizontal="center" vertical="center"/>
    </xf>
    <xf numFmtId="1" fontId="98" fillId="4" borderId="13" xfId="0" applyNumberFormat="1" applyFont="1" applyFill="1" applyBorder="1" applyAlignment="1" applyProtection="1">
      <alignment horizontal="center" vertical="center"/>
      <protection locked="0"/>
    </xf>
    <xf numFmtId="1" fontId="98" fillId="4" borderId="15" xfId="0" applyNumberFormat="1" applyFont="1" applyFill="1" applyBorder="1" applyAlignment="1" applyProtection="1">
      <alignment horizontal="center" vertical="center"/>
      <protection locked="0"/>
    </xf>
    <xf numFmtId="0" fontId="97" fillId="3" borderId="0" xfId="0" applyFont="1" applyFill="1" applyAlignment="1">
      <alignment horizontal="center" vertical="center"/>
    </xf>
    <xf numFmtId="0" fontId="97" fillId="3" borderId="5" xfId="0" applyFont="1" applyFill="1" applyBorder="1" applyAlignment="1">
      <alignment horizontal="center" vertical="center"/>
    </xf>
    <xf numFmtId="0" fontId="105" fillId="16" borderId="13" xfId="0" applyFont="1" applyFill="1" applyBorder="1" applyAlignment="1" applyProtection="1">
      <alignment horizontal="center" vertical="center"/>
      <protection locked="0"/>
    </xf>
    <xf numFmtId="0" fontId="105" fillId="16" borderId="14" xfId="0" applyFont="1" applyFill="1" applyBorder="1" applyAlignment="1" applyProtection="1">
      <alignment horizontal="center" vertical="center"/>
      <protection locked="0"/>
    </xf>
    <xf numFmtId="0" fontId="105" fillId="16" borderId="15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Alignment="1">
      <alignment horizontal="center" vertical="center"/>
    </xf>
    <xf numFmtId="0" fontId="19" fillId="4" borderId="13" xfId="0" applyFont="1" applyFill="1" applyBorder="1" applyAlignment="1" applyProtection="1">
      <alignment horizontal="center" vertical="center"/>
      <protection locked="0"/>
    </xf>
    <xf numFmtId="0" fontId="19" fillId="4" borderId="14" xfId="0" applyFont="1" applyFill="1" applyBorder="1" applyAlignment="1" applyProtection="1">
      <alignment horizontal="center" vertical="center"/>
      <protection locked="0"/>
    </xf>
    <xf numFmtId="0" fontId="19" fillId="4" borderId="15" xfId="0" applyFont="1" applyFill="1" applyBorder="1" applyAlignment="1" applyProtection="1">
      <alignment horizontal="center" vertical="center"/>
      <protection locked="0"/>
    </xf>
    <xf numFmtId="49" fontId="24" fillId="4" borderId="16" xfId="2" applyNumberFormat="1" applyFont="1" applyFill="1" applyBorder="1" applyAlignment="1" applyProtection="1">
      <alignment horizontal="center" vertical="center" wrapText="1"/>
      <protection locked="0"/>
    </xf>
    <xf numFmtId="0" fontId="101" fillId="14" borderId="4" xfId="0" applyFont="1" applyFill="1" applyBorder="1" applyAlignment="1">
      <alignment horizontal="center" vertical="center"/>
    </xf>
    <xf numFmtId="0" fontId="101" fillId="14" borderId="0" xfId="0" applyFont="1" applyFill="1" applyAlignment="1">
      <alignment horizontal="center" vertical="center"/>
    </xf>
    <xf numFmtId="0" fontId="101" fillId="14" borderId="5" xfId="0" applyFont="1" applyFill="1" applyBorder="1" applyAlignment="1">
      <alignment horizontal="center" vertical="center"/>
    </xf>
    <xf numFmtId="0" fontId="83" fillId="14" borderId="10" xfId="0" applyFont="1" applyFill="1" applyBorder="1" applyAlignment="1">
      <alignment horizontal="center" vertical="center"/>
    </xf>
    <xf numFmtId="0" fontId="83" fillId="14" borderId="11" xfId="0" applyFont="1" applyFill="1" applyBorder="1" applyAlignment="1">
      <alignment horizontal="center" vertical="center"/>
    </xf>
    <xf numFmtId="0" fontId="83" fillId="14" borderId="1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49" fontId="38" fillId="4" borderId="13" xfId="0" applyNumberFormat="1" applyFont="1" applyFill="1" applyBorder="1" applyAlignment="1" applyProtection="1">
      <alignment horizontal="center" vertical="center"/>
      <protection locked="0"/>
    </xf>
    <xf numFmtId="49" fontId="38" fillId="4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14" xfId="0" applyFont="1" applyFill="1" applyBorder="1" applyAlignment="1">
      <alignment horizontal="right" vertical="center"/>
    </xf>
    <xf numFmtId="0" fontId="15" fillId="0" borderId="0" xfId="0" applyFont="1"/>
    <xf numFmtId="0" fontId="0" fillId="0" borderId="0" xfId="0"/>
    <xf numFmtId="0" fontId="38" fillId="2" borderId="13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horizontal="center" vertical="center"/>
    </xf>
    <xf numFmtId="0" fontId="99" fillId="4" borderId="13" xfId="0" applyFont="1" applyFill="1" applyBorder="1" applyAlignment="1" applyProtection="1">
      <alignment horizontal="center" vertical="center"/>
      <protection locked="0"/>
    </xf>
    <xf numFmtId="0" fontId="99" fillId="4" borderId="14" xfId="0" applyFont="1" applyFill="1" applyBorder="1" applyAlignment="1" applyProtection="1">
      <alignment horizontal="center" vertical="center"/>
      <protection locked="0"/>
    </xf>
    <xf numFmtId="0" fontId="99" fillId="4" borderId="15" xfId="0" applyFont="1" applyFill="1" applyBorder="1" applyAlignment="1" applyProtection="1">
      <alignment horizontal="center" vertical="center"/>
      <protection locked="0"/>
    </xf>
    <xf numFmtId="0" fontId="39" fillId="2" borderId="13" xfId="0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49" fontId="39" fillId="4" borderId="9" xfId="0" applyNumberFormat="1" applyFont="1" applyFill="1" applyBorder="1" applyAlignment="1" applyProtection="1">
      <alignment horizontal="center" vertical="center"/>
      <protection locked="0"/>
    </xf>
    <xf numFmtId="49" fontId="25" fillId="4" borderId="13" xfId="3" applyNumberFormat="1" applyFill="1" applyBorder="1" applyAlignment="1" applyProtection="1">
      <alignment horizontal="center" vertical="center" wrapText="1"/>
      <protection locked="0"/>
    </xf>
    <xf numFmtId="49" fontId="25" fillId="4" borderId="14" xfId="3" applyNumberFormat="1" applyFill="1" applyBorder="1" applyAlignment="1" applyProtection="1">
      <alignment horizontal="center" vertical="center" wrapText="1"/>
      <protection locked="0"/>
    </xf>
    <xf numFmtId="49" fontId="25" fillId="4" borderId="15" xfId="3" applyNumberFormat="1" applyFill="1" applyBorder="1" applyAlignment="1" applyProtection="1">
      <alignment horizontal="center" vertical="center" wrapText="1"/>
      <protection locked="0"/>
    </xf>
    <xf numFmtId="0" fontId="86" fillId="2" borderId="13" xfId="0" applyFont="1" applyFill="1" applyBorder="1" applyAlignment="1">
      <alignment horizontal="center" vertical="center"/>
    </xf>
    <xf numFmtId="0" fontId="86" fillId="2" borderId="15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55" fillId="3" borderId="0" xfId="0" applyFont="1" applyFill="1" applyAlignment="1">
      <alignment horizontal="center"/>
    </xf>
    <xf numFmtId="0" fontId="49" fillId="0" borderId="31" xfId="0" applyFont="1" applyBorder="1"/>
    <xf numFmtId="0" fontId="49" fillId="0" borderId="32" xfId="0" applyFont="1" applyBorder="1"/>
    <xf numFmtId="0" fontId="49" fillId="0" borderId="37" xfId="0" applyFont="1" applyBorder="1"/>
    <xf numFmtId="0" fontId="49" fillId="0" borderId="16" xfId="0" applyFont="1" applyBorder="1"/>
    <xf numFmtId="0" fontId="49" fillId="0" borderId="38" xfId="0" applyFont="1" applyBorder="1"/>
    <xf numFmtId="0" fontId="49" fillId="4" borderId="6" xfId="0" applyFont="1" applyFill="1" applyBorder="1"/>
    <xf numFmtId="0" fontId="49" fillId="4" borderId="8" xfId="0" applyFont="1" applyFill="1" applyBorder="1"/>
    <xf numFmtId="0" fontId="49" fillId="4" borderId="18" xfId="0" applyFont="1" applyFill="1" applyBorder="1"/>
    <xf numFmtId="0" fontId="49" fillId="4" borderId="19" xfId="0" applyFont="1" applyFill="1" applyBorder="1"/>
    <xf numFmtId="0" fontId="49" fillId="4" borderId="20" xfId="0" applyFont="1" applyFill="1" applyBorder="1"/>
    <xf numFmtId="0" fontId="49" fillId="3" borderId="0" xfId="0" applyFont="1" applyFill="1" applyAlignment="1">
      <alignment horizontal="center"/>
    </xf>
    <xf numFmtId="0" fontId="111" fillId="10" borderId="6" xfId="0" applyFont="1" applyFill="1" applyBorder="1" applyAlignment="1">
      <alignment horizontal="center" vertical="center" wrapText="1"/>
    </xf>
    <xf numFmtId="0" fontId="111" fillId="10" borderId="8" xfId="0" applyFont="1" applyFill="1" applyBorder="1" applyAlignment="1">
      <alignment horizontal="center" vertical="center" wrapText="1"/>
    </xf>
    <xf numFmtId="0" fontId="58" fillId="15" borderId="6" xfId="0" applyFont="1" applyFill="1" applyBorder="1" applyAlignment="1">
      <alignment horizontal="center" vertical="center" wrapText="1"/>
    </xf>
    <xf numFmtId="0" fontId="58" fillId="15" borderId="7" xfId="0" applyFont="1" applyFill="1" applyBorder="1" applyAlignment="1">
      <alignment horizontal="center" vertical="center" wrapText="1"/>
    </xf>
    <xf numFmtId="0" fontId="58" fillId="15" borderId="8" xfId="0" applyFont="1" applyFill="1" applyBorder="1" applyAlignment="1">
      <alignment horizontal="center" vertical="center" wrapText="1"/>
    </xf>
    <xf numFmtId="0" fontId="49" fillId="4" borderId="6" xfId="0" applyFont="1" applyFill="1" applyBorder="1" applyAlignment="1">
      <alignment horizontal="center"/>
    </xf>
    <xf numFmtId="0" fontId="49" fillId="4" borderId="8" xfId="0" applyFont="1" applyFill="1" applyBorder="1" applyAlignment="1">
      <alignment horizontal="center"/>
    </xf>
    <xf numFmtId="0" fontId="84" fillId="5" borderId="24" xfId="0" applyFont="1" applyFill="1" applyBorder="1"/>
    <xf numFmtId="0" fontId="84" fillId="5" borderId="25" xfId="0" applyFont="1" applyFill="1" applyBorder="1"/>
    <xf numFmtId="0" fontId="84" fillId="5" borderId="29" xfId="0" applyFont="1" applyFill="1" applyBorder="1"/>
    <xf numFmtId="0" fontId="84" fillId="5" borderId="17" xfId="0" applyFont="1" applyFill="1" applyBorder="1"/>
    <xf numFmtId="0" fontId="84" fillId="5" borderId="30" xfId="0" applyFont="1" applyFill="1" applyBorder="1"/>
    <xf numFmtId="0" fontId="58" fillId="4" borderId="6" xfId="0" applyFont="1" applyFill="1" applyBorder="1" applyAlignment="1">
      <alignment horizontal="center" vertical="center"/>
    </xf>
    <xf numFmtId="0" fontId="58" fillId="4" borderId="7" xfId="0" applyFont="1" applyFill="1" applyBorder="1" applyAlignment="1">
      <alignment horizontal="center" vertical="center"/>
    </xf>
    <xf numFmtId="0" fontId="58" fillId="4" borderId="18" xfId="0" applyFont="1" applyFill="1" applyBorder="1" applyAlignment="1">
      <alignment horizontal="center" vertical="center"/>
    </xf>
    <xf numFmtId="0" fontId="58" fillId="4" borderId="19" xfId="0" applyFont="1" applyFill="1" applyBorder="1" applyAlignment="1">
      <alignment horizontal="center" vertical="center"/>
    </xf>
    <xf numFmtId="0" fontId="58" fillId="4" borderId="20" xfId="0" applyFont="1" applyFill="1" applyBorder="1" applyAlignment="1">
      <alignment horizontal="center" vertical="center"/>
    </xf>
    <xf numFmtId="0" fontId="84" fillId="5" borderId="39" xfId="0" applyFont="1" applyFill="1" applyBorder="1"/>
    <xf numFmtId="0" fontId="84" fillId="5" borderId="40" xfId="0" applyFont="1" applyFill="1" applyBorder="1"/>
    <xf numFmtId="0" fontId="49" fillId="3" borderId="42" xfId="0" applyFont="1" applyFill="1" applyBorder="1"/>
    <xf numFmtId="0" fontId="49" fillId="3" borderId="43" xfId="0" applyFont="1" applyFill="1" applyBorder="1"/>
    <xf numFmtId="0" fontId="49" fillId="3" borderId="37" xfId="0" applyFont="1" applyFill="1" applyBorder="1"/>
    <xf numFmtId="0" fontId="49" fillId="3" borderId="16" xfId="0" applyFont="1" applyFill="1" applyBorder="1"/>
    <xf numFmtId="0" fontId="49" fillId="3" borderId="38" xfId="0" applyFont="1" applyFill="1" applyBorder="1"/>
    <xf numFmtId="0" fontId="49" fillId="5" borderId="39" xfId="0" applyFont="1" applyFill="1" applyBorder="1" applyAlignment="1">
      <alignment horizontal="center" vertical="center"/>
    </xf>
    <xf numFmtId="0" fontId="49" fillId="5" borderId="14" xfId="0" applyFont="1" applyFill="1" applyBorder="1" applyAlignment="1">
      <alignment horizontal="center" vertical="center"/>
    </xf>
    <xf numFmtId="0" fontId="49" fillId="5" borderId="15" xfId="0" applyFont="1" applyFill="1" applyBorder="1" applyAlignment="1">
      <alignment horizontal="center" vertical="center"/>
    </xf>
    <xf numFmtId="0" fontId="49" fillId="3" borderId="39" xfId="0" applyFont="1" applyFill="1" applyBorder="1" applyAlignment="1">
      <alignment horizontal="center" vertical="center"/>
    </xf>
    <xf numFmtId="0" fontId="49" fillId="3" borderId="14" xfId="0" applyFont="1" applyFill="1" applyBorder="1" applyAlignment="1">
      <alignment horizontal="center" vertical="center"/>
    </xf>
    <xf numFmtId="0" fontId="49" fillId="3" borderId="15" xfId="0" applyFont="1" applyFill="1" applyBorder="1" applyAlignment="1">
      <alignment horizontal="center" vertical="center"/>
    </xf>
    <xf numFmtId="0" fontId="49" fillId="3" borderId="42" xfId="0" applyFont="1" applyFill="1" applyBorder="1" applyAlignment="1">
      <alignment horizontal="center" vertical="center"/>
    </xf>
    <xf numFmtId="0" fontId="49" fillId="3" borderId="51" xfId="0" applyFont="1" applyFill="1" applyBorder="1" applyAlignment="1">
      <alignment horizontal="center" vertical="center"/>
    </xf>
    <xf numFmtId="0" fontId="49" fillId="3" borderId="52" xfId="0" applyFont="1" applyFill="1" applyBorder="1" applyAlignment="1">
      <alignment horizontal="center" vertical="center"/>
    </xf>
    <xf numFmtId="0" fontId="58" fillId="11" borderId="6" xfId="0" applyFont="1" applyFill="1" applyBorder="1" applyAlignment="1">
      <alignment horizontal="center" vertical="center" wrapText="1"/>
    </xf>
    <xf numFmtId="0" fontId="58" fillId="11" borderId="7" xfId="0" applyFont="1" applyFill="1" applyBorder="1" applyAlignment="1">
      <alignment horizontal="center" vertical="center" wrapText="1"/>
    </xf>
    <xf numFmtId="0" fontId="58" fillId="11" borderId="44" xfId="0" applyFont="1" applyFill="1" applyBorder="1" applyAlignment="1">
      <alignment horizontal="center" vertical="center" wrapText="1"/>
    </xf>
    <xf numFmtId="0" fontId="49" fillId="5" borderId="24" xfId="0" applyFont="1" applyFill="1" applyBorder="1" applyAlignment="1">
      <alignment horizontal="center" vertical="center"/>
    </xf>
    <xf numFmtId="0" fontId="49" fillId="5" borderId="11" xfId="0" applyFont="1" applyFill="1" applyBorder="1" applyAlignment="1">
      <alignment horizontal="center" vertical="center"/>
    </xf>
    <xf numFmtId="0" fontId="49" fillId="5" borderId="12" xfId="0" applyFont="1" applyFill="1" applyBorder="1" applyAlignment="1">
      <alignment horizontal="center" vertical="center"/>
    </xf>
    <xf numFmtId="0" fontId="55" fillId="3" borderId="39" xfId="0" applyFont="1" applyFill="1" applyBorder="1" applyAlignment="1">
      <alignment horizontal="center" vertical="center"/>
    </xf>
    <xf numFmtId="0" fontId="55" fillId="3" borderId="14" xfId="0" applyFont="1" applyFill="1" applyBorder="1" applyAlignment="1">
      <alignment horizontal="center" vertical="center"/>
    </xf>
    <xf numFmtId="0" fontId="55" fillId="3" borderId="15" xfId="0" applyFont="1" applyFill="1" applyBorder="1" applyAlignment="1">
      <alignment horizontal="center" vertical="center"/>
    </xf>
    <xf numFmtId="0" fontId="49" fillId="0" borderId="0" xfId="0" applyFont="1" applyAlignment="1">
      <alignment horizontal="left"/>
    </xf>
    <xf numFmtId="0" fontId="49" fillId="0" borderId="0" xfId="0" applyFont="1" applyAlignment="1">
      <alignment horizontal="center"/>
    </xf>
    <xf numFmtId="0" fontId="64" fillId="4" borderId="45" xfId="0" applyFont="1" applyFill="1" applyBorder="1" applyAlignment="1">
      <alignment horizontal="center" vertical="center"/>
    </xf>
    <xf numFmtId="0" fontId="64" fillId="4" borderId="59" xfId="0" applyFont="1" applyFill="1" applyBorder="1" applyAlignment="1">
      <alignment horizontal="center" vertical="center"/>
    </xf>
    <xf numFmtId="0" fontId="7" fillId="4" borderId="57" xfId="0" applyFont="1" applyFill="1" applyBorder="1" applyAlignment="1">
      <alignment horizontal="center" vertical="center" wrapText="1"/>
    </xf>
    <xf numFmtId="0" fontId="7" fillId="4" borderId="58" xfId="0" applyFont="1" applyFill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 vertical="center" wrapText="1"/>
    </xf>
    <xf numFmtId="0" fontId="7" fillId="4" borderId="56" xfId="0" applyFont="1" applyFill="1" applyBorder="1" applyAlignment="1">
      <alignment horizontal="center" vertical="center" wrapText="1"/>
    </xf>
    <xf numFmtId="0" fontId="58" fillId="4" borderId="26" xfId="0" applyFont="1" applyFill="1" applyBorder="1" applyAlignment="1">
      <alignment horizontal="center" vertical="center" wrapText="1"/>
    </xf>
    <xf numFmtId="0" fontId="58" fillId="4" borderId="34" xfId="0" applyFont="1" applyFill="1" applyBorder="1" applyAlignment="1">
      <alignment horizontal="center" vertical="center" wrapText="1"/>
    </xf>
    <xf numFmtId="0" fontId="65" fillId="4" borderId="28" xfId="0" applyFont="1" applyFill="1" applyBorder="1" applyAlignment="1">
      <alignment horizontal="center" vertical="center" wrapText="1"/>
    </xf>
    <xf numFmtId="0" fontId="65" fillId="4" borderId="36" xfId="0" applyFont="1" applyFill="1" applyBorder="1" applyAlignment="1">
      <alignment horizontal="center" vertical="center" wrapText="1"/>
    </xf>
    <xf numFmtId="0" fontId="64" fillId="4" borderId="6" xfId="0" applyFont="1" applyFill="1" applyBorder="1" applyAlignment="1">
      <alignment horizontal="center" vertical="center"/>
    </xf>
    <xf numFmtId="0" fontId="64" fillId="4" borderId="8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9" borderId="57" xfId="0" applyFont="1" applyFill="1" applyBorder="1" applyAlignment="1">
      <alignment horizontal="center" vertical="center"/>
    </xf>
    <xf numFmtId="0" fontId="7" fillId="9" borderId="58" xfId="0" applyFont="1" applyFill="1" applyBorder="1" applyAlignment="1">
      <alignment horizontal="center" vertical="center"/>
    </xf>
    <xf numFmtId="0" fontId="69" fillId="5" borderId="48" xfId="0" applyFont="1" applyFill="1" applyBorder="1" applyAlignment="1">
      <alignment horizontal="center" vertical="center"/>
    </xf>
    <xf numFmtId="0" fontId="69" fillId="5" borderId="65" xfId="0" applyFont="1" applyFill="1" applyBorder="1" applyAlignment="1">
      <alignment horizontal="center" vertical="center"/>
    </xf>
    <xf numFmtId="0" fontId="69" fillId="0" borderId="42" xfId="0" applyFont="1" applyBorder="1" applyAlignment="1">
      <alignment horizontal="center" vertical="center"/>
    </xf>
    <xf numFmtId="0" fontId="69" fillId="0" borderId="51" xfId="0" applyFont="1" applyBorder="1" applyAlignment="1">
      <alignment horizontal="center" vertical="center"/>
    </xf>
    <xf numFmtId="0" fontId="71" fillId="3" borderId="0" xfId="0" quotePrefix="1" applyFont="1" applyFill="1" applyAlignment="1">
      <alignment horizontal="left"/>
    </xf>
    <xf numFmtId="0" fontId="73" fillId="3" borderId="0" xfId="0" quotePrefix="1" applyFont="1" applyFill="1" applyAlignment="1">
      <alignment horizontal="center" vertical="center" wrapText="1"/>
    </xf>
    <xf numFmtId="0" fontId="36" fillId="3" borderId="0" xfId="0" applyFont="1" applyFill="1" applyAlignment="1">
      <alignment horizontal="center"/>
    </xf>
    <xf numFmtId="0" fontId="7" fillId="7" borderId="33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8" borderId="33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36" fillId="3" borderId="0" xfId="0" applyFont="1" applyFill="1" applyAlignment="1">
      <alignment horizontal="center" wrapText="1"/>
    </xf>
    <xf numFmtId="0" fontId="36" fillId="3" borderId="0" xfId="0" applyFont="1" applyFill="1" applyAlignment="1">
      <alignment horizontal="center" vertical="center"/>
    </xf>
    <xf numFmtId="0" fontId="79" fillId="3" borderId="0" xfId="0" applyFont="1" applyFill="1" applyAlignment="1">
      <alignment horizontal="center" vertical="center" wrapText="1"/>
    </xf>
    <xf numFmtId="0" fontId="75" fillId="3" borderId="0" xfId="0" applyFont="1" applyFill="1" applyAlignment="1">
      <alignment horizontal="center"/>
    </xf>
    <xf numFmtId="0" fontId="78" fillId="3" borderId="0" xfId="0" applyFont="1" applyFill="1" applyAlignment="1">
      <alignment horizontal="center"/>
    </xf>
    <xf numFmtId="0" fontId="72" fillId="3" borderId="0" xfId="0" applyFont="1" applyFill="1" applyAlignment="1">
      <alignment horizontal="center" vertical="center" wrapText="1"/>
    </xf>
    <xf numFmtId="0" fontId="74" fillId="3" borderId="0" xfId="0" applyFont="1" applyFill="1" applyAlignment="1">
      <alignment horizontal="center" wrapText="1"/>
    </xf>
    <xf numFmtId="0" fontId="79" fillId="3" borderId="0" xfId="0" applyFont="1" applyFill="1" applyAlignment="1">
      <alignment horizontal="center" vertical="center" textRotation="90" wrapText="1"/>
    </xf>
    <xf numFmtId="0" fontId="79" fillId="3" borderId="0" xfId="0" quotePrefix="1" applyFont="1" applyFill="1" applyAlignment="1">
      <alignment horizontal="center" vertical="center" textRotation="90" wrapText="1"/>
    </xf>
    <xf numFmtId="0" fontId="78" fillId="3" borderId="0" xfId="0" quotePrefix="1" applyFont="1" applyFill="1" applyAlignment="1">
      <alignment horizontal="center"/>
    </xf>
  </cellXfs>
  <cellStyles count="10">
    <cellStyle name="Excel Built-in Hyperlink" xfId="5" xr:uid="{00000000-0005-0000-0000-000000000000}"/>
    <cellStyle name="Excel Built-in Normal" xfId="6" xr:uid="{00000000-0005-0000-0000-000001000000}"/>
    <cellStyle name="Excel_20_Built-in_20_Hyperlink" xfId="7" xr:uid="{00000000-0005-0000-0000-000002000000}"/>
    <cellStyle name="Hyperlink" xfId="3" builtinId="8"/>
    <cellStyle name="Normal" xfId="0" builtinId="0"/>
    <cellStyle name="Normal 2" xfId="2" xr:uid="{00000000-0005-0000-0000-000005000000}"/>
    <cellStyle name="Normal 3" xfId="4" xr:uid="{00000000-0005-0000-0000-000006000000}"/>
    <cellStyle name="Normal 3 2" xfId="8" xr:uid="{00000000-0005-0000-0000-000007000000}"/>
    <cellStyle name="Normal 4" xfId="9" xr:uid="{CB5FDD99-C5AF-4946-914F-3F374BF7774A}"/>
    <cellStyle name="Normal_pers_DIR_STAT (2)" xfId="1" xr:uid="{00000000-0005-0000-0000-000008000000}"/>
  </cellStyles>
  <dxfs count="92">
    <dxf>
      <fill>
        <gradientFill degree="90">
          <stop position="0">
            <color rgb="FFFF0000"/>
          </stop>
          <stop position="1">
            <color rgb="FFFFFF00"/>
          </stop>
        </gradientFill>
      </fill>
    </dxf>
    <dxf>
      <fill>
        <gradientFill degree="90">
          <stop position="0">
            <color rgb="FFFF0000"/>
          </stop>
          <stop position="1">
            <color rgb="FFFFFF00"/>
          </stop>
        </gradientFill>
      </fill>
    </dxf>
    <dxf>
      <fill>
        <gradientFill degree="90">
          <stop position="0">
            <color rgb="FFFF0000"/>
          </stop>
          <stop position="1">
            <color rgb="FFFFFF00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ont>
        <b val="0"/>
        <i val="0"/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theme="1"/>
      </font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1FBD4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rgb="FFFF5D5D"/>
          </stop>
        </gradientFill>
      </fill>
    </dxf>
    <dxf>
      <font>
        <b/>
        <i val="0"/>
        <color rgb="FFFFFF00"/>
      </font>
      <fill>
        <patternFill patternType="solid">
          <fgColor auto="1"/>
          <bgColor rgb="FFFF0000"/>
        </patternFill>
      </fill>
    </dxf>
    <dxf>
      <font>
        <color theme="0" tint="-0.14996795556505021"/>
      </font>
    </dxf>
    <dxf>
      <fill>
        <patternFill>
          <bgColor rgb="FFFF0000"/>
        </patternFill>
      </fill>
    </dxf>
    <dxf>
      <fill>
        <patternFill>
          <bgColor rgb="FFC1FBD4"/>
        </patternFill>
      </fill>
    </dxf>
    <dxf>
      <fill>
        <patternFill>
          <bgColor rgb="FF66FF99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00B0F0"/>
        </patternFill>
      </fill>
    </dxf>
    <dxf>
      <font>
        <b val="0"/>
        <i/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 patternType="solid">
          <bgColor theme="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1FBD4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 patternType="solid">
          <fgColor auto="1"/>
          <bgColor rgb="FFFFFF00"/>
        </patternFill>
      </fill>
    </dxf>
    <dxf>
      <fill>
        <gradientFill degree="270">
          <stop position="0">
            <color rgb="FFFF0000"/>
          </stop>
          <stop position="1">
            <color rgb="FFFFFF00"/>
          </stop>
        </gradient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1FBD4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1"/>
      </font>
      <fill>
        <gradientFill degree="90">
          <stop position="0">
            <color rgb="FFFFFF00"/>
          </stop>
          <stop position="1">
            <color theme="9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theme="7" tint="-0.24994659260841701"/>
        </patternFill>
      </fill>
    </dxf>
    <dxf>
      <font>
        <color rgb="FF7030A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2"/>
      </font>
      <fill>
        <patternFill>
          <bgColor theme="2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7030A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C00000"/>
      </font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7030A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</dxfs>
  <tableStyles count="0" defaultTableStyle="TableStyleMedium2" defaultPivotStyle="PivotStyleLight16"/>
  <colors>
    <mruColors>
      <color rgb="FFCAF8FE"/>
      <color rgb="FFC1FBD4"/>
      <color rgb="FF00B9FA"/>
      <color rgb="FFFF5D5D"/>
      <color rgb="FFB8F6FE"/>
      <color rgb="FFB2FCE9"/>
      <color rgb="FFF074F3"/>
      <color rgb="FFFF6161"/>
      <color rgb="FFFF5B5B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07C55-E686-4518-935C-D2219674EEA9}">
  <sheetPr>
    <tabColor rgb="FF00B0F0"/>
  </sheetPr>
  <dimension ref="A1:CH599"/>
  <sheetViews>
    <sheetView showGridLines="0" tabSelected="1" zoomScaleNormal="100" workbookViewId="0">
      <pane ySplit="7" topLeftCell="A8" activePane="bottomLeft" state="frozen"/>
      <selection pane="bottomLeft" activeCell="C10" sqref="C10:F10"/>
    </sheetView>
  </sheetViews>
  <sheetFormatPr defaultRowHeight="15"/>
  <cols>
    <col min="1" max="1" width="12.85546875" customWidth="1"/>
    <col min="2" max="2" width="25.7109375" customWidth="1"/>
    <col min="3" max="3" width="12.7109375" customWidth="1"/>
    <col min="4" max="4" width="13.28515625" customWidth="1"/>
    <col min="5" max="5" width="14.5703125" customWidth="1"/>
    <col min="6" max="6" width="12.7109375" customWidth="1"/>
    <col min="7" max="7" width="13.85546875" customWidth="1"/>
    <col min="8" max="8" width="14.140625" customWidth="1"/>
    <col min="9" max="9" width="12.7109375" customWidth="1"/>
    <col min="10" max="10" width="13.28515625" customWidth="1"/>
    <col min="11" max="11" width="12.7109375" customWidth="1"/>
    <col min="12" max="12" width="13" customWidth="1"/>
    <col min="13" max="13" width="13.42578125" customWidth="1"/>
    <col min="14" max="14" width="13.140625" customWidth="1"/>
    <col min="15" max="15" width="14.7109375" customWidth="1"/>
    <col min="16" max="16" width="12.7109375" customWidth="1"/>
    <col min="17" max="17" width="13.140625" customWidth="1"/>
    <col min="18" max="18" width="13" customWidth="1"/>
    <col min="19" max="19" width="8.28515625" customWidth="1"/>
    <col min="82" max="82" width="9.140625" customWidth="1"/>
    <col min="83" max="84" width="9.140625" hidden="1" customWidth="1"/>
    <col min="85" max="85" width="6.28515625" customWidth="1"/>
    <col min="86" max="86" width="9.140625" customWidth="1"/>
  </cols>
  <sheetData>
    <row r="1" spans="1:86" ht="24.75" customHeight="1" thickBot="1">
      <c r="A1" s="215" t="s">
        <v>0</v>
      </c>
      <c r="B1" s="216"/>
      <c r="C1" s="216"/>
      <c r="D1" s="217"/>
      <c r="F1" s="190"/>
      <c r="G1" s="191"/>
      <c r="H1" s="190"/>
      <c r="I1" s="191"/>
      <c r="J1" s="190" t="str">
        <f>IF(AND(OR(C34&gt;0,L34&gt;0,SUM(F42:F51,E59:F67)&gt;0),OR(C7="",C8="",C9="",C10="",H10="",H11="",E17="",G17="",C18="",C19="")),"Completați TOATE datele de IDENTIFICARE ale unității sanitare!","")</f>
        <v/>
      </c>
      <c r="K1" s="180"/>
      <c r="L1" s="180"/>
      <c r="M1" s="14"/>
      <c r="N1" s="181"/>
      <c r="AA1" s="15" t="s">
        <v>1</v>
      </c>
      <c r="CC1" s="16" t="s">
        <v>136</v>
      </c>
    </row>
    <row r="2" spans="1:86" ht="32.25" customHeight="1" thickTop="1" thickBot="1">
      <c r="A2" s="218" t="s">
        <v>188</v>
      </c>
      <c r="B2" s="219"/>
      <c r="C2" s="219"/>
      <c r="D2" s="220"/>
      <c r="E2" s="156">
        <f ca="1">TODAY()+$P$2</f>
        <v>46100</v>
      </c>
      <c r="F2" s="221" t="s">
        <v>2</v>
      </c>
      <c r="G2" s="221"/>
      <c r="H2" s="221"/>
      <c r="I2" s="221"/>
      <c r="J2" s="221"/>
      <c r="K2" s="222"/>
      <c r="L2" s="222"/>
      <c r="M2" s="222"/>
      <c r="N2" s="222"/>
      <c r="O2" s="223"/>
      <c r="P2" s="150"/>
    </row>
    <row r="3" spans="1:86" ht="23.25" customHeight="1" thickTop="1" thickBot="1">
      <c r="A3" s="224" t="s">
        <v>190</v>
      </c>
      <c r="B3" s="225"/>
      <c r="C3" s="225"/>
      <c r="D3" s="226"/>
      <c r="F3" s="176"/>
      <c r="J3" s="192"/>
      <c r="N3" s="14"/>
      <c r="O3" s="14"/>
      <c r="CF3" s="17" t="s">
        <v>134</v>
      </c>
      <c r="CG3" s="17"/>
      <c r="CH3" s="17"/>
    </row>
    <row r="4" spans="1:86" ht="19.5" customHeight="1" thickTop="1" thickBot="1">
      <c r="A4" s="239" t="s">
        <v>187</v>
      </c>
      <c r="B4" s="240"/>
      <c r="C4" s="240"/>
      <c r="D4" s="241"/>
      <c r="I4" s="194" t="s">
        <v>3</v>
      </c>
      <c r="J4" s="193">
        <v>2026</v>
      </c>
      <c r="AK4" s="18"/>
      <c r="CF4" s="17" t="s">
        <v>4</v>
      </c>
      <c r="CG4" s="17"/>
      <c r="CH4" s="17"/>
    </row>
    <row r="5" spans="1:86" ht="19.5" customHeight="1" thickTop="1">
      <c r="A5" s="242" t="s">
        <v>6</v>
      </c>
      <c r="B5" s="243"/>
      <c r="C5" s="243"/>
      <c r="D5" s="244"/>
      <c r="E5" s="19"/>
      <c r="F5" s="177"/>
      <c r="G5" s="178"/>
      <c r="H5" s="178"/>
      <c r="I5" s="178"/>
      <c r="J5" s="180" t="str">
        <f ca="1">IF(G55&lt;&gt;"","Verificați raportarea trimestrială - Categorii de personal = este greșită!!!",IF(H26&lt;&gt;"","Verificați raportarea trimestrială - Consultații/ Tratamente !!!",IF(AND(OR(C34&gt;0,L34&gt;0),OR(E59+E62+E65=0),MONTH($E$2)=1),"Fiind luna IANUARIE - COMPLETAȚI pct. 4 - Numărul personalului sanitar",IF(AND(OR(C34&gt;0,L34&gt;0),OR(E59+E62+E65=0),MONTH($E$2)=7),"Fiind luna IULIE - COMPLETAȚI pct. 4 - Numărul personalului sanitar",""))))</f>
        <v/>
      </c>
      <c r="K5" s="178"/>
      <c r="L5" s="178"/>
      <c r="M5" s="14"/>
      <c r="N5" s="179"/>
      <c r="O5" s="22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CF5" s="17" t="s">
        <v>7</v>
      </c>
      <c r="CG5" s="17"/>
      <c r="CH5" s="17"/>
    </row>
    <row r="6" spans="1:86" ht="9" customHeight="1">
      <c r="E6" s="20"/>
      <c r="N6" s="23"/>
      <c r="O6" s="23"/>
      <c r="P6" s="23"/>
      <c r="Q6" s="23"/>
      <c r="R6" s="23"/>
      <c r="S6" s="23"/>
      <c r="T6" s="24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CF6" s="17"/>
      <c r="CG6" s="17"/>
      <c r="CH6" s="17"/>
    </row>
    <row r="7" spans="1:86" ht="19.5" customHeight="1">
      <c r="A7" s="229" t="s">
        <v>10</v>
      </c>
      <c r="B7" s="230"/>
      <c r="C7" s="231"/>
      <c r="D7" s="232"/>
      <c r="E7" s="232"/>
      <c r="F7" s="232"/>
      <c r="G7" s="232"/>
      <c r="H7" s="232"/>
      <c r="I7" s="233"/>
      <c r="J7" s="23"/>
      <c r="K7" s="23"/>
      <c r="L7" s="23"/>
      <c r="M7" s="23"/>
      <c r="N7" s="25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CF7" s="17"/>
      <c r="CG7" s="17"/>
      <c r="CH7" s="17"/>
    </row>
    <row r="8" spans="1:86" ht="19.5" customHeight="1">
      <c r="A8" s="245" t="s">
        <v>12</v>
      </c>
      <c r="B8" s="246"/>
      <c r="C8" s="247"/>
      <c r="D8" s="248"/>
      <c r="E8" s="26"/>
      <c r="F8" s="27"/>
      <c r="H8" s="249" t="s">
        <v>13</v>
      </c>
      <c r="I8" s="249"/>
      <c r="J8" s="195" t="s">
        <v>14</v>
      </c>
      <c r="K8" s="227"/>
      <c r="L8" s="228"/>
      <c r="M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CF8" s="17"/>
      <c r="CG8" s="17"/>
      <c r="CH8" s="17"/>
    </row>
    <row r="9" spans="1:86" ht="19.5" customHeight="1">
      <c r="A9" s="229" t="s">
        <v>15</v>
      </c>
      <c r="B9" s="230"/>
      <c r="C9" s="231"/>
      <c r="D9" s="232"/>
      <c r="E9" s="232"/>
      <c r="F9" s="232"/>
      <c r="G9" s="232"/>
      <c r="H9" s="232"/>
      <c r="I9" s="23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CF9" s="17"/>
      <c r="CG9" s="17"/>
      <c r="CH9" s="17"/>
    </row>
    <row r="10" spans="1:86" ht="19.5" customHeight="1">
      <c r="A10" s="234" t="s">
        <v>17</v>
      </c>
      <c r="B10" s="234"/>
      <c r="C10" s="235" t="s">
        <v>134</v>
      </c>
      <c r="D10" s="236"/>
      <c r="E10" s="236"/>
      <c r="F10" s="237"/>
      <c r="G10" s="151" t="s">
        <v>18</v>
      </c>
      <c r="H10" s="238"/>
      <c r="I10" s="238"/>
      <c r="J10" s="186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CF10" s="17"/>
      <c r="CG10" s="17"/>
      <c r="CH10" s="17"/>
    </row>
    <row r="11" spans="1:86" ht="19.5" customHeight="1">
      <c r="A11" s="234" t="s">
        <v>20</v>
      </c>
      <c r="B11" s="234"/>
      <c r="C11" s="175" t="str">
        <f>VLOOKUP($C$10,$B$500:$C$598,2,0)</f>
        <v xml:space="preserve"> --</v>
      </c>
      <c r="G11" s="28" t="s">
        <v>21</v>
      </c>
      <c r="H11" s="260"/>
      <c r="I11" s="261"/>
      <c r="J11" s="262"/>
      <c r="K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CF11" s="17"/>
      <c r="CG11" s="17"/>
      <c r="CH11" s="17"/>
    </row>
    <row r="12" spans="1:86" ht="21" customHeight="1">
      <c r="A12" s="29"/>
      <c r="G12" s="30" t="s">
        <v>23</v>
      </c>
      <c r="I12" s="31"/>
      <c r="K12" s="32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CF12" s="17"/>
      <c r="CG12" s="17"/>
      <c r="CH12" s="17"/>
    </row>
    <row r="13" spans="1:86" ht="20.25" customHeight="1">
      <c r="A13" s="33"/>
      <c r="B13" s="33"/>
      <c r="C13" s="263" t="s">
        <v>131</v>
      </c>
      <c r="D13" s="264"/>
      <c r="E13" s="34" t="s">
        <v>25</v>
      </c>
      <c r="F13" s="35"/>
      <c r="G13" s="34" t="s">
        <v>25</v>
      </c>
      <c r="I13" s="36"/>
      <c r="J13" s="23"/>
      <c r="K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CF13" s="17"/>
      <c r="CG13" s="17"/>
      <c r="CH13" s="17"/>
    </row>
    <row r="14" spans="1:86" ht="19.5" customHeight="1">
      <c r="A14" s="33"/>
      <c r="B14" s="33"/>
      <c r="C14" s="265" t="s">
        <v>27</v>
      </c>
      <c r="D14" s="266"/>
      <c r="E14" s="174"/>
      <c r="F14" s="37"/>
      <c r="G14" s="174"/>
      <c r="I14" s="38"/>
      <c r="J14" s="23"/>
      <c r="K14" s="23"/>
      <c r="N14" s="22"/>
      <c r="O14" s="39"/>
      <c r="P14" s="40"/>
      <c r="Q14" s="41"/>
      <c r="R14" s="42"/>
      <c r="S14" s="42"/>
      <c r="T14" s="4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CF14" s="17"/>
      <c r="CG14" s="17"/>
      <c r="CH14" s="17"/>
    </row>
    <row r="15" spans="1:86" ht="19.5" customHeight="1">
      <c r="A15" s="33"/>
      <c r="B15" s="33"/>
      <c r="C15" s="265" t="s">
        <v>29</v>
      </c>
      <c r="D15" s="266"/>
      <c r="E15" s="174"/>
      <c r="F15" s="37"/>
      <c r="G15" s="174"/>
      <c r="I15" s="38"/>
      <c r="J15" s="44"/>
      <c r="K15" s="44"/>
      <c r="L15" s="44"/>
      <c r="M15" s="44"/>
      <c r="N15" s="44"/>
      <c r="O15" s="44"/>
      <c r="P15" s="40"/>
      <c r="Q15" s="41"/>
      <c r="R15" s="42"/>
      <c r="S15" s="42"/>
      <c r="T15" s="4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CF15" s="17"/>
      <c r="CG15" s="17"/>
      <c r="CH15" s="17"/>
    </row>
    <row r="16" spans="1:86" ht="19.5" customHeight="1">
      <c r="C16" s="265" t="s">
        <v>31</v>
      </c>
      <c r="D16" s="266"/>
      <c r="E16" s="174"/>
      <c r="F16" s="37"/>
      <c r="G16" s="174"/>
      <c r="I16" s="38"/>
      <c r="J16" s="45"/>
      <c r="K16" s="22"/>
      <c r="L16" s="20"/>
      <c r="M16" s="21"/>
      <c r="N16" s="22"/>
      <c r="O16" s="22"/>
      <c r="P16" s="22"/>
      <c r="Q16" s="22"/>
      <c r="R16" s="22"/>
      <c r="S16" s="23"/>
      <c r="T16" s="24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CF16" s="17"/>
      <c r="CG16" s="17"/>
      <c r="CH16" s="17"/>
    </row>
    <row r="17" spans="1:86" ht="19.5" customHeight="1">
      <c r="D17" s="46"/>
      <c r="E17" s="47" t="str">
        <f>IF(COUNTA(E14:E16)&gt;0,1,"")</f>
        <v/>
      </c>
      <c r="F17" s="47"/>
      <c r="G17" s="47" t="str">
        <f>IF(COUNTA(G14:G16)&gt;0,1,"")</f>
        <v/>
      </c>
      <c r="H17" s="21"/>
      <c r="I17" s="48"/>
      <c r="J17" s="48"/>
      <c r="K17" s="48"/>
      <c r="L17" s="48"/>
      <c r="M17" s="49"/>
      <c r="N17" s="49"/>
      <c r="O17" s="49"/>
      <c r="P17" s="49"/>
      <c r="Q17" s="49"/>
      <c r="R17" s="49"/>
      <c r="S17" s="49"/>
      <c r="T17" s="250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CF17" s="17"/>
      <c r="CG17" s="17"/>
      <c r="CH17" s="17"/>
    </row>
    <row r="18" spans="1:86" ht="19.5" customHeight="1">
      <c r="A18" s="252" t="s">
        <v>34</v>
      </c>
      <c r="B18" s="253"/>
      <c r="C18" s="254"/>
      <c r="D18" s="255"/>
      <c r="E18" s="255"/>
      <c r="F18" s="255"/>
      <c r="G18" s="256"/>
      <c r="H18" s="33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251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CF18" s="17"/>
      <c r="CG18" s="17"/>
      <c r="CH18" s="17"/>
    </row>
    <row r="19" spans="1:86" ht="19.5" customHeight="1">
      <c r="A19" s="257" t="s">
        <v>36</v>
      </c>
      <c r="B19" s="258"/>
      <c r="C19" s="259"/>
      <c r="D19" s="259"/>
      <c r="E19" s="33"/>
      <c r="F19" s="33"/>
      <c r="G19" s="33"/>
      <c r="H19" s="33"/>
      <c r="I19" s="50"/>
      <c r="J19" s="50"/>
      <c r="K19" s="50"/>
      <c r="L19" s="50"/>
      <c r="M19" s="50"/>
      <c r="N19" s="51"/>
      <c r="O19" s="52"/>
      <c r="P19" s="50"/>
      <c r="Q19" s="50"/>
      <c r="R19" s="50"/>
      <c r="S19" s="50"/>
      <c r="T19" s="251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CF19" s="17"/>
      <c r="CG19" s="17"/>
      <c r="CH19" s="17"/>
    </row>
    <row r="20" spans="1:86" ht="21.75" thickBot="1">
      <c r="A20" s="53"/>
      <c r="C20" s="186"/>
      <c r="D20" s="182"/>
      <c r="E20" s="183"/>
      <c r="F20" s="187"/>
      <c r="G20" s="188"/>
      <c r="H20" s="188"/>
      <c r="I20" s="184" t="str">
        <f ca="1">IF(J1&lt;&gt;"","VĂ RUGAM SĂ COMPLETAȚI ÎN PREAMBUL TOATE DATELE DE IDENTIFICARE ALE UNITĂȚII SANITARE - zonele cu fundal roșu",IF(OR($J$5="Verificați raportarea trimestrială - Categorii de personal = este greșită!!!",$J$5="Verificați raportarea trimestrială - Consultații/ Tratamente !!!",$J$5="Fiind luna IANUARIE - COMPLETAȚI pct. 4 - Numărul personalului sanitar",$J$5="Fiind luna IULIE - COMPLETAȚI pct. 4 - Numărul personalului sanitar"),"VF./ COMPLETAȚI ÎN CELULELE CU FUNDAL ROȘU",""))</f>
        <v/>
      </c>
      <c r="J20" s="186"/>
      <c r="K20" s="186"/>
      <c r="L20" s="186"/>
      <c r="M20" s="189"/>
      <c r="N20" s="188"/>
      <c r="O20" s="185"/>
      <c r="P20" s="49"/>
      <c r="Q20" s="49"/>
      <c r="R20" s="49"/>
      <c r="S20" s="54"/>
      <c r="T20" s="251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CF20" s="17"/>
      <c r="CG20" s="17"/>
      <c r="CH20" s="17"/>
    </row>
    <row r="21" spans="1:86" ht="21.75" customHeight="1" thickTop="1" thickBot="1">
      <c r="A21" s="55"/>
      <c r="B21" s="55"/>
      <c r="C21" s="208"/>
      <c r="D21" s="209"/>
      <c r="E21" s="209"/>
      <c r="F21" s="210"/>
      <c r="G21" s="211"/>
      <c r="H21" s="210"/>
      <c r="I21" s="212" t="s">
        <v>189</v>
      </c>
      <c r="J21" s="211"/>
      <c r="K21" s="211"/>
      <c r="L21" s="211"/>
      <c r="M21" s="213"/>
      <c r="N21" s="213"/>
      <c r="O21" s="214"/>
      <c r="P21" s="49"/>
      <c r="Q21" s="49"/>
      <c r="R21" s="49"/>
      <c r="S21" s="49"/>
      <c r="T21" s="251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CF21" s="17"/>
      <c r="CG21" s="17"/>
      <c r="CH21" s="17"/>
    </row>
    <row r="22" spans="1:86" ht="18.75" thickTop="1">
      <c r="A22" s="55"/>
      <c r="D22" s="55"/>
      <c r="E22" s="149"/>
      <c r="G22" s="55"/>
      <c r="H22" s="200" t="str">
        <f ca="1">IF(H23&lt;&gt;"","Dacă unitatea sanitară este infiintață în ANUL CURENT, completați datele pentru trimestrele lucrate și ignorați mesajul, daca NU - ȚINEȚI CONT DE MESAJUL de mai jos, astfel:","")</f>
        <v/>
      </c>
      <c r="K22" s="56"/>
      <c r="L22" s="33"/>
      <c r="M22" s="33"/>
      <c r="N22" s="33"/>
      <c r="O22" s="33"/>
      <c r="P22" s="33"/>
      <c r="Q22" s="33"/>
      <c r="R22" s="33"/>
      <c r="S22" s="56"/>
      <c r="T22" s="251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CF22" s="17"/>
      <c r="CG22" s="17"/>
      <c r="CH22" s="17"/>
    </row>
    <row r="23" spans="1:86" ht="22.5">
      <c r="A23" s="33"/>
      <c r="B23" s="33"/>
      <c r="D23" s="148"/>
      <c r="E23" s="197"/>
      <c r="F23" s="198"/>
      <c r="G23" s="198"/>
      <c r="H23" s="199" t="str">
        <f ca="1">IF(AND(MONTH($E$2)=7,OR(AND(SUM(M28=0,M31)=0,SUM(N28,N31)&gt;0),AND(SUM(D28,D31)=0,SUM(N28,N31)&gt;0))),"Consultații/ Tratamente - Nu aveți raportarea pe trim. I ",IF(AND(MONTH($E$2)=10,OR(AND(SUM(M28,M31)=0,SUM(O28,O31)&gt;0),AND(SUM(D28,D31)=0,SUM(F28,F31)&gt;0))),"Consultații/ Tratamente - Nu aveți raportarea pe trim. I ",IF(AND(MONTH($E$2)=10,OR(AND(SUM(N28,N31)=0,SUM(O28,O31)&gt;0),AND(SUM(E28,E31)=0,SUM(F28,F31)&gt;0))),"Consultații/ Tratamente - Nu aveți raportarea pe trim. II ",IF(AND(MONTH($E$2)=1,OR(AND(SUM(M28,M31)=0,SUM(P28,P31)&gt;0),AND(SUM(D28,D31)=0,SUM(G28,G31)&gt;0))),"Consultații/ Tratamente - Nu aveți raportarea pe trim. I ",IF(AND(MONTH($E$2)=1,OR(AND(SUM(N28,N31)=0,SUM(P28,P31)&gt;0),AND(SUM(E28,E31)=0,SUM(G29:G30,G32:G33)&gt;0))),"Consultații/ Tratamente - Nu aveți raportarea pe trim. II ",IF(AND(MONTH($E$2)=1,OR(AND(SUM(O28,O31)=0,SUM(P28,P31)&gt;0),AND(SUM(F28,F31)=0,SUM(G28,G31)&gt;0))),"Consultații/ Tratamente - Nu aveți raportarea pe trim. III ",""))))))</f>
        <v/>
      </c>
      <c r="I23" s="198"/>
      <c r="J23" s="198"/>
      <c r="K23" s="198"/>
      <c r="L23" s="148"/>
      <c r="M23" s="33"/>
      <c r="N23" s="33"/>
      <c r="O23" s="33"/>
      <c r="P23" s="33"/>
      <c r="Q23" s="33"/>
      <c r="R23" s="33"/>
      <c r="S23" s="57"/>
      <c r="T23" s="251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CF23" s="17"/>
      <c r="CG23" s="17"/>
      <c r="CH23" s="17"/>
    </row>
    <row r="24" spans="1:86" s="61" customFormat="1" ht="20.25">
      <c r="A24" s="58"/>
      <c r="B24" s="58"/>
      <c r="C24" s="140" t="s">
        <v>42</v>
      </c>
      <c r="D24" s="58"/>
      <c r="E24" s="60"/>
      <c r="G24" s="58"/>
      <c r="H24" s="58"/>
      <c r="I24" s="58"/>
      <c r="J24" s="58"/>
      <c r="K24" s="58"/>
      <c r="L24" s="141" t="s">
        <v>43</v>
      </c>
      <c r="M24" s="58"/>
      <c r="N24" s="60" t="str">
        <f ca="1">IF(OR(AND(MONTH($E$2)=1,G34=0,P34=0),AND(MONTH($E$2)=4,D34=0,M34=0),AND(MONTH($E$2)=7,E34=0,N34=0),AND(MONTH($E$2)=10,F34=0,O34=0)),"Completati  '' Consultatii ''   si   '' Tratamente '' in campurile trimestrului cu fundalul VERZUI","")</f>
        <v/>
      </c>
      <c r="O24" s="58"/>
      <c r="P24" s="58"/>
      <c r="Q24" s="60"/>
      <c r="R24" s="60"/>
      <c r="S24" s="60"/>
      <c r="T24" s="251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CF24" s="62"/>
      <c r="CG24" s="17"/>
      <c r="CH24" s="17"/>
    </row>
    <row r="25" spans="1:86" s="61" customFormat="1" ht="18.75" customHeight="1">
      <c r="A25" s="58"/>
      <c r="B25" s="58"/>
      <c r="D25" s="58"/>
      <c r="E25" s="60"/>
      <c r="F25" s="58"/>
      <c r="G25" s="58"/>
      <c r="H25" s="196" t="str">
        <f ca="1">IF(OR(OR($C$34&lt;&gt;0,$L$34&lt;&gt;0),AND(MONTH($E$2)=1,OR(G34=0,P34=0)),AND(MONTH($E$2)=4,OR(D34=0,M34=0)),AND(MONTH($E$2)=7,OR(E34=0,N34=0)),AND(MONTH($E$2)=10,OR(G34=0,O34=0))),"Completați  '' Consultații ''   și   '' Tratamente '' în câmpurile trimestrului cu fundalul VERDE","")</f>
        <v/>
      </c>
      <c r="I25" s="58"/>
      <c r="J25" s="58"/>
      <c r="K25" s="58"/>
      <c r="L25" s="59"/>
      <c r="M25" s="58"/>
      <c r="N25" s="60"/>
      <c r="O25" s="58"/>
      <c r="P25" s="58"/>
      <c r="Q25" s="60"/>
      <c r="R25" s="60"/>
      <c r="S25" s="60"/>
      <c r="T25" s="251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CF25" s="62"/>
      <c r="CG25" s="17"/>
      <c r="CH25" s="17"/>
    </row>
    <row r="26" spans="1:86" s="61" customFormat="1" ht="21.75" customHeight="1" thickBot="1">
      <c r="A26" s="60"/>
      <c r="D26" s="148"/>
      <c r="E26" s="148"/>
      <c r="F26" s="148"/>
      <c r="G26" s="148"/>
      <c r="H26" s="148" t="str">
        <f>IF(OR(D29&gt;M29,E29&gt;N29,F29&gt;O29,G29&gt;P29),"Verificați nr. de tratamente pe URBAN - ADULȚI: Consultații &gt; Tratamente",IF(OR(D32&gt;M32,E32&gt;N32,F32&gt;O32,G32&gt;P32),"Verificați nr. de tratamente pe RURAL - ADULȚI: Consultații &gt; Tratamente",IF(OR(D30&gt;M30,E30&gt;N30,F30&gt;O30,G30&gt;P30),"Verificați nr. de tratamente pe URBAN - COPII: Consultații &gt; Tratamente",IF(OR(D33&gt;M33,E33&gt;N33,F33&gt;O33,G33&gt;P33),"Verificați nr. de tratamente pe RURAL - COPII: Consultații &gt; Tratamente",IF(OR(AND(D29=0,D29&lt;M29),AND(E29=0,E29&lt;N29),AND(F29=0,F29&lt;O29),AND(G29=0,G29&lt;P29)),"Verificați nr. de consultații pe URBAN - ADULȚI: Consultații &lt; Tratamente",IF(OR(AND(D32=0,D32&lt;M32),AND(E32=0,E32&lt;N32),AND(F32=0,F32&lt;O32),AND(G32=0,G32&lt;P32)),"Verificați nr. de consultații pe RURAL - ADULȚI: Consultații &lt; Tratamente",IF(OR(AND(D30=0,D30&lt;M30),AND(E30=0,E30&lt;N30),AND(F30=0,F30&lt;O30),AND(G30=0,G30&lt;P30)),"Verificați nr. de consultații pe URBAN - COPII: Consultații &lt; Tratamente",IF(OR(AND(D33=0,D33&lt;M33),AND(E33=0,E33&lt;N33),AND(F33=0,F33&lt;O33),AND(G33=0,G33&lt;P33)),"Verificați nr. de consultații pe RURAL - COPII: Consultații &lt; Tratamente",""))))))))</f>
        <v/>
      </c>
      <c r="I26" s="148"/>
      <c r="J26" s="148"/>
      <c r="K26" s="148"/>
      <c r="L26" s="148"/>
      <c r="M26" s="14"/>
      <c r="O26" s="60"/>
      <c r="P26" s="60"/>
      <c r="Q26" s="60"/>
      <c r="R26" s="60"/>
      <c r="S26" s="60"/>
      <c r="T26" s="251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CF26" s="62"/>
      <c r="CG26" s="17"/>
      <c r="CH26" s="17"/>
    </row>
    <row r="27" spans="1:86" s="61" customFormat="1" ht="34.5" customHeight="1" thickBot="1">
      <c r="A27" s="279" t="s">
        <v>46</v>
      </c>
      <c r="B27" s="280"/>
      <c r="C27" s="204" t="s">
        <v>47</v>
      </c>
      <c r="D27" s="205" t="s">
        <v>48</v>
      </c>
      <c r="E27" s="206" t="s">
        <v>49</v>
      </c>
      <c r="F27" s="206" t="s">
        <v>50</v>
      </c>
      <c r="G27" s="207" t="s">
        <v>51</v>
      </c>
      <c r="H27" s="63"/>
      <c r="I27" s="281" t="s">
        <v>52</v>
      </c>
      <c r="J27" s="282"/>
      <c r="K27" s="283"/>
      <c r="L27" s="204" t="s">
        <v>47</v>
      </c>
      <c r="M27" s="205" t="s">
        <v>48</v>
      </c>
      <c r="N27" s="206" t="s">
        <v>49</v>
      </c>
      <c r="O27" s="206" t="s">
        <v>50</v>
      </c>
      <c r="P27" s="207" t="s">
        <v>51</v>
      </c>
      <c r="Q27" s="63"/>
      <c r="R27" s="64"/>
      <c r="S27" s="65"/>
      <c r="T27" s="65"/>
      <c r="U27" s="66"/>
      <c r="V27" s="67"/>
      <c r="W27" s="67"/>
      <c r="X27" s="67"/>
      <c r="Y27" s="67"/>
      <c r="Z27" s="67"/>
      <c r="AA27" s="66"/>
      <c r="AB27" s="66"/>
      <c r="AC27" s="66"/>
      <c r="AD27" s="60"/>
      <c r="AE27" s="60"/>
      <c r="AF27" s="60"/>
      <c r="AG27" s="60"/>
      <c r="AH27" s="60"/>
      <c r="AI27" s="60"/>
      <c r="AJ27" s="60"/>
      <c r="CF27" s="62"/>
      <c r="CG27" s="17"/>
      <c r="CH27" s="17"/>
    </row>
    <row r="28" spans="1:86" s="61" customFormat="1" ht="18" customHeight="1" thickBot="1">
      <c r="A28" s="284" t="s">
        <v>54</v>
      </c>
      <c r="B28" s="285"/>
      <c r="C28" s="163">
        <f t="shared" ref="C28:C33" si="0">SUM(D28:G28)</f>
        <v>0</v>
      </c>
      <c r="D28" s="164">
        <f>D29+D30</f>
        <v>0</v>
      </c>
      <c r="E28" s="165">
        <f>E29+E30</f>
        <v>0</v>
      </c>
      <c r="F28" s="165">
        <f>F29+F30</f>
        <v>0</v>
      </c>
      <c r="G28" s="166">
        <f>G29+G30</f>
        <v>0</v>
      </c>
      <c r="H28" s="68"/>
      <c r="I28" s="275" t="s">
        <v>54</v>
      </c>
      <c r="J28" s="276"/>
      <c r="K28" s="277"/>
      <c r="L28" s="163">
        <f t="shared" ref="L28:L33" si="1">SUM(M28:P28)</f>
        <v>0</v>
      </c>
      <c r="M28" s="164">
        <f>M29+M30</f>
        <v>0</v>
      </c>
      <c r="N28" s="165">
        <f>N29+N30</f>
        <v>0</v>
      </c>
      <c r="O28" s="165">
        <f>O29+O30</f>
        <v>0</v>
      </c>
      <c r="P28" s="166">
        <f>P29+P30</f>
        <v>0</v>
      </c>
      <c r="Q28" s="68"/>
      <c r="R28" s="69"/>
      <c r="S28" s="65"/>
      <c r="T28" s="65"/>
      <c r="U28" s="66"/>
      <c r="V28" s="66"/>
      <c r="W28" s="66"/>
      <c r="X28" s="66"/>
      <c r="Y28" s="66"/>
      <c r="Z28" s="66"/>
      <c r="AA28" s="66"/>
      <c r="AB28" s="66"/>
      <c r="AC28" s="66"/>
      <c r="AD28" s="60"/>
      <c r="AE28" s="60"/>
      <c r="AF28" s="60"/>
      <c r="AG28" s="60"/>
      <c r="AH28" s="60"/>
      <c r="AI28" s="60"/>
      <c r="AJ28" s="60"/>
      <c r="CF28" s="62"/>
      <c r="CG28" s="17"/>
      <c r="CH28" s="17"/>
    </row>
    <row r="29" spans="1:86" s="61" customFormat="1" ht="18" customHeight="1">
      <c r="A29" s="286" t="s">
        <v>56</v>
      </c>
      <c r="B29" s="287"/>
      <c r="C29" s="167">
        <f t="shared" si="0"/>
        <v>0</v>
      </c>
      <c r="D29" s="157"/>
      <c r="E29" s="158"/>
      <c r="F29" s="158"/>
      <c r="G29" s="159"/>
      <c r="H29" s="144"/>
      <c r="I29" s="288" t="s">
        <v>56</v>
      </c>
      <c r="J29" s="289"/>
      <c r="K29" s="290"/>
      <c r="L29" s="167">
        <f t="shared" si="1"/>
        <v>0</v>
      </c>
      <c r="M29" s="157"/>
      <c r="N29" s="158"/>
      <c r="O29" s="158"/>
      <c r="P29" s="159"/>
      <c r="R29" s="66"/>
      <c r="S29" s="65"/>
      <c r="T29" s="65"/>
      <c r="U29" s="267"/>
      <c r="V29" s="267"/>
      <c r="W29" s="267"/>
      <c r="X29" s="66"/>
      <c r="Y29" s="64"/>
      <c r="Z29" s="64"/>
      <c r="AA29" s="72"/>
      <c r="AB29" s="71"/>
      <c r="AC29" s="71"/>
      <c r="AD29" s="60"/>
      <c r="AE29" s="60"/>
      <c r="AF29" s="60"/>
      <c r="AG29" s="60"/>
      <c r="AH29" s="60"/>
      <c r="AI29" s="60"/>
      <c r="AJ29" s="60"/>
      <c r="CF29" s="62"/>
      <c r="CG29" s="17"/>
      <c r="CH29" s="17"/>
    </row>
    <row r="30" spans="1:86" s="61" customFormat="1" ht="18" customHeight="1" thickBot="1">
      <c r="A30" s="268" t="s">
        <v>58</v>
      </c>
      <c r="B30" s="269"/>
      <c r="C30" s="168">
        <f t="shared" si="0"/>
        <v>0</v>
      </c>
      <c r="D30" s="160"/>
      <c r="E30" s="161"/>
      <c r="F30" s="161"/>
      <c r="G30" s="162"/>
      <c r="I30" s="270" t="s">
        <v>58</v>
      </c>
      <c r="J30" s="271"/>
      <c r="K30" s="272"/>
      <c r="L30" s="168">
        <f t="shared" si="1"/>
        <v>0</v>
      </c>
      <c r="M30" s="160"/>
      <c r="N30" s="161"/>
      <c r="O30" s="161"/>
      <c r="P30" s="162"/>
      <c r="R30" s="66"/>
      <c r="S30" s="65"/>
      <c r="T30" s="65"/>
      <c r="U30" s="267"/>
      <c r="V30" s="267"/>
      <c r="W30" s="267"/>
      <c r="X30" s="66"/>
      <c r="Y30" s="64"/>
      <c r="Z30" s="64"/>
      <c r="AA30" s="71"/>
      <c r="AB30" s="71"/>
      <c r="AC30" s="71"/>
      <c r="AD30" s="60"/>
      <c r="AE30" s="60"/>
      <c r="AF30" s="60"/>
      <c r="AG30" s="60"/>
      <c r="AH30" s="60"/>
      <c r="AI30" s="60"/>
      <c r="AJ30" s="60"/>
      <c r="CF30" s="62"/>
      <c r="CG30" s="17"/>
      <c r="CH30" s="17"/>
    </row>
    <row r="31" spans="1:86" s="61" customFormat="1" ht="18" customHeight="1" thickBot="1">
      <c r="A31" s="273" t="s">
        <v>60</v>
      </c>
      <c r="B31" s="274"/>
      <c r="C31" s="163">
        <f t="shared" si="0"/>
        <v>0</v>
      </c>
      <c r="D31" s="164">
        <f>D32+D33</f>
        <v>0</v>
      </c>
      <c r="E31" s="165">
        <f>E32+E33</f>
        <v>0</v>
      </c>
      <c r="F31" s="165">
        <f>F32+F33</f>
        <v>0</v>
      </c>
      <c r="G31" s="166">
        <f>G32+G33</f>
        <v>0</v>
      </c>
      <c r="H31" s="68"/>
      <c r="I31" s="275" t="s">
        <v>60</v>
      </c>
      <c r="J31" s="276"/>
      <c r="K31" s="277"/>
      <c r="L31" s="163">
        <f t="shared" si="1"/>
        <v>0</v>
      </c>
      <c r="M31" s="164">
        <f>M32+M33</f>
        <v>0</v>
      </c>
      <c r="N31" s="165">
        <f>N32+N33</f>
        <v>0</v>
      </c>
      <c r="O31" s="165">
        <f>O32+O33</f>
        <v>0</v>
      </c>
      <c r="P31" s="166">
        <f>P32+P33</f>
        <v>0</v>
      </c>
      <c r="Q31" s="68"/>
      <c r="R31" s="69"/>
      <c r="S31" s="65"/>
      <c r="T31" s="65"/>
      <c r="U31" s="66"/>
      <c r="V31" s="278"/>
      <c r="W31" s="278"/>
      <c r="X31" s="66"/>
      <c r="Y31" s="66"/>
      <c r="Z31" s="66"/>
      <c r="AA31" s="66"/>
      <c r="AB31" s="66"/>
      <c r="AC31" s="66"/>
      <c r="AD31" s="60"/>
      <c r="AE31" s="60"/>
      <c r="AF31" s="60"/>
      <c r="AG31" s="60"/>
      <c r="AH31" s="60"/>
      <c r="AI31" s="60"/>
      <c r="AJ31" s="60"/>
      <c r="CF31" s="62"/>
      <c r="CG31" s="17"/>
      <c r="CH31" s="17"/>
    </row>
    <row r="32" spans="1:86" s="61" customFormat="1" ht="18" customHeight="1">
      <c r="A32" s="296" t="s">
        <v>56</v>
      </c>
      <c r="B32" s="297"/>
      <c r="C32" s="169">
        <f t="shared" si="0"/>
        <v>0</v>
      </c>
      <c r="D32" s="157"/>
      <c r="E32" s="158"/>
      <c r="F32" s="158"/>
      <c r="G32" s="159"/>
      <c r="I32" s="288" t="s">
        <v>56</v>
      </c>
      <c r="J32" s="289"/>
      <c r="K32" s="290"/>
      <c r="L32" s="169">
        <f t="shared" si="1"/>
        <v>0</v>
      </c>
      <c r="M32" s="157"/>
      <c r="N32" s="158"/>
      <c r="O32" s="158"/>
      <c r="P32" s="159"/>
      <c r="R32" s="66"/>
      <c r="S32" s="65"/>
      <c r="T32" s="65"/>
      <c r="U32" s="278"/>
      <c r="V32" s="278"/>
      <c r="W32" s="278"/>
      <c r="X32" s="66"/>
      <c r="Y32" s="69"/>
      <c r="Z32" s="66"/>
      <c r="AA32" s="66"/>
      <c r="AB32" s="66"/>
      <c r="AC32" s="66"/>
      <c r="AD32" s="60"/>
      <c r="AE32" s="60"/>
      <c r="AF32" s="60"/>
      <c r="AG32" s="60"/>
      <c r="AH32" s="60"/>
      <c r="AI32" s="60"/>
      <c r="AJ32" s="60"/>
      <c r="CF32" s="62"/>
      <c r="CG32" s="17"/>
      <c r="CH32" s="17"/>
    </row>
    <row r="33" spans="1:86" s="61" customFormat="1" ht="18" customHeight="1" thickBot="1">
      <c r="A33" s="298" t="s">
        <v>58</v>
      </c>
      <c r="B33" s="299"/>
      <c r="C33" s="169">
        <f t="shared" si="0"/>
        <v>0</v>
      </c>
      <c r="D33" s="160"/>
      <c r="E33" s="161"/>
      <c r="F33" s="161"/>
      <c r="G33" s="162"/>
      <c r="I33" s="300" t="s">
        <v>58</v>
      </c>
      <c r="J33" s="301"/>
      <c r="K33" s="302"/>
      <c r="L33" s="169">
        <f t="shared" si="1"/>
        <v>0</v>
      </c>
      <c r="M33" s="160"/>
      <c r="N33" s="161"/>
      <c r="O33" s="161"/>
      <c r="P33" s="162"/>
      <c r="R33" s="66"/>
      <c r="S33" s="65"/>
      <c r="T33" s="65"/>
      <c r="U33" s="278"/>
      <c r="V33" s="278"/>
      <c r="W33" s="278"/>
      <c r="X33" s="66"/>
      <c r="Y33" s="69"/>
      <c r="Z33" s="66"/>
      <c r="AA33" s="66"/>
      <c r="AB33" s="66"/>
      <c r="AC33" s="66"/>
      <c r="AD33" s="60"/>
      <c r="AE33" s="60"/>
      <c r="AF33" s="60"/>
      <c r="AG33" s="60"/>
      <c r="AH33" s="60"/>
      <c r="AI33" s="60"/>
      <c r="AJ33" s="60"/>
      <c r="CF33" s="62"/>
      <c r="CG33" s="17"/>
      <c r="CH33" s="17"/>
    </row>
    <row r="34" spans="1:86" s="61" customFormat="1" ht="18" customHeight="1" thickBot="1">
      <c r="A34" s="291" t="s">
        <v>64</v>
      </c>
      <c r="B34" s="292"/>
      <c r="C34" s="170">
        <f>C28+C31</f>
        <v>0</v>
      </c>
      <c r="D34" s="171">
        <f>D28+D31</f>
        <v>0</v>
      </c>
      <c r="E34" s="172">
        <f>E28+E31</f>
        <v>0</v>
      </c>
      <c r="F34" s="172">
        <f>F28+F31</f>
        <v>0</v>
      </c>
      <c r="G34" s="173">
        <f>G28+G31</f>
        <v>0</v>
      </c>
      <c r="H34" s="74"/>
      <c r="I34" s="293" t="s">
        <v>65</v>
      </c>
      <c r="J34" s="294"/>
      <c r="K34" s="295"/>
      <c r="L34" s="170">
        <f>L28+L31</f>
        <v>0</v>
      </c>
      <c r="M34" s="171">
        <f>M28+M31</f>
        <v>0</v>
      </c>
      <c r="N34" s="172">
        <f>N28+N31</f>
        <v>0</v>
      </c>
      <c r="O34" s="172">
        <f>O28+O31</f>
        <v>0</v>
      </c>
      <c r="P34" s="173">
        <f>P28+P31</f>
        <v>0</v>
      </c>
      <c r="Q34" s="74"/>
      <c r="R34" s="75"/>
      <c r="S34" s="65"/>
      <c r="T34" s="65"/>
      <c r="U34" s="278"/>
      <c r="V34" s="278"/>
      <c r="W34" s="278"/>
      <c r="X34" s="66"/>
      <c r="Y34" s="69"/>
      <c r="Z34" s="66"/>
      <c r="AA34" s="66"/>
      <c r="AB34" s="66"/>
      <c r="AC34" s="66"/>
      <c r="AD34" s="60"/>
      <c r="AE34" s="60"/>
      <c r="AF34" s="60"/>
      <c r="AG34" s="60"/>
      <c r="AH34" s="60"/>
      <c r="AI34" s="60"/>
      <c r="AJ34" s="60"/>
      <c r="CF34" s="62"/>
      <c r="CG34" s="17"/>
      <c r="CH34" s="17"/>
    </row>
    <row r="35" spans="1:86" s="61" customFormat="1" ht="8.25" customHeight="1">
      <c r="H35" s="61" t="str">
        <f ca="1">IF(AND(MONTH($E$2)=1,OR(G34=0,P34=0),MONTH($E$2)=4,OR(D34=0,M34=0),MONTH($E$2)=7,OR(E34=0,N34=0),AND(MONTH($E$2)=10,F34=0,O34=0)),"Completați  '' Consultații ''   și   '' Tratamente '' în câmpurile trimestrului cu fundalul VERZUI","")</f>
        <v/>
      </c>
      <c r="R35" s="66"/>
      <c r="S35" s="65"/>
      <c r="T35" s="65"/>
      <c r="U35" s="267"/>
      <c r="V35" s="267"/>
      <c r="W35" s="267"/>
      <c r="X35" s="66"/>
      <c r="Y35" s="69"/>
      <c r="Z35" s="66"/>
      <c r="AA35" s="66"/>
      <c r="AB35" s="66"/>
      <c r="AC35" s="66"/>
      <c r="AD35" s="60"/>
      <c r="AE35" s="60"/>
      <c r="AF35" s="60"/>
      <c r="AG35" s="60"/>
      <c r="AH35" s="60"/>
      <c r="AI35" s="60"/>
      <c r="AJ35" s="60"/>
      <c r="CF35" s="62"/>
      <c r="CG35" s="17"/>
      <c r="CH35" s="17"/>
    </row>
    <row r="36" spans="1:86" s="61" customFormat="1" ht="8.25" customHeight="1">
      <c r="R36" s="66"/>
      <c r="S36" s="65"/>
      <c r="T36" s="65"/>
      <c r="U36" s="71"/>
      <c r="V36" s="71"/>
      <c r="W36" s="71"/>
      <c r="X36" s="66"/>
      <c r="Y36" s="69"/>
      <c r="Z36" s="66"/>
      <c r="AA36" s="66"/>
      <c r="AB36" s="66"/>
      <c r="AC36" s="66"/>
      <c r="AD36" s="60"/>
      <c r="AE36" s="60"/>
      <c r="AF36" s="60"/>
      <c r="AG36" s="60"/>
      <c r="AH36" s="60"/>
      <c r="AI36" s="60"/>
      <c r="AJ36" s="60"/>
      <c r="CF36" s="62"/>
      <c r="CG36" s="17"/>
      <c r="CH36" s="17"/>
    </row>
    <row r="37" spans="1:86" s="61" customFormat="1" ht="18.75">
      <c r="A37" s="76"/>
      <c r="B37" s="76"/>
      <c r="C37" s="139" t="s">
        <v>68</v>
      </c>
      <c r="D37" s="76"/>
      <c r="E37" s="76"/>
      <c r="R37" s="66"/>
      <c r="S37" s="65"/>
      <c r="T37" s="65"/>
      <c r="U37" s="278"/>
      <c r="V37" s="278"/>
      <c r="W37" s="278"/>
      <c r="X37" s="66"/>
      <c r="Y37" s="69"/>
      <c r="Z37" s="66"/>
      <c r="AA37" s="66"/>
      <c r="AB37" s="66"/>
      <c r="AC37" s="66"/>
      <c r="AD37" s="60"/>
      <c r="AE37" s="60"/>
      <c r="AF37" s="60"/>
      <c r="AG37" s="60"/>
      <c r="AH37" s="60"/>
      <c r="AI37" s="60"/>
      <c r="AJ37" s="60"/>
      <c r="CF37" s="62"/>
      <c r="CG37" s="17"/>
      <c r="CH37" s="17"/>
    </row>
    <row r="38" spans="1:86" s="61" customFormat="1" ht="8.25" customHeight="1" thickBot="1">
      <c r="C38" s="63"/>
      <c r="D38" s="63"/>
      <c r="E38" s="63"/>
      <c r="F38" s="77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4"/>
      <c r="S38" s="65"/>
      <c r="T38" s="65"/>
      <c r="U38" s="278"/>
      <c r="V38" s="278"/>
      <c r="W38" s="278"/>
      <c r="X38" s="66"/>
      <c r="Y38" s="69"/>
      <c r="Z38" s="66"/>
      <c r="AA38" s="66"/>
      <c r="AB38" s="66"/>
      <c r="AC38" s="66"/>
      <c r="AD38" s="60"/>
      <c r="AE38" s="60"/>
      <c r="AF38" s="60"/>
      <c r="AG38" s="60"/>
      <c r="AH38" s="60"/>
      <c r="AI38" s="60"/>
      <c r="AJ38" s="60"/>
      <c r="CF38" s="62"/>
      <c r="CG38" s="17"/>
      <c r="CH38" s="17"/>
    </row>
    <row r="39" spans="1:86" s="61" customFormat="1" ht="60" customHeight="1" thickBot="1">
      <c r="A39" s="312" t="s">
        <v>71</v>
      </c>
      <c r="B39" s="313"/>
      <c r="C39" s="313"/>
      <c r="D39" s="314"/>
      <c r="E39" s="146" t="s">
        <v>72</v>
      </c>
      <c r="F39" s="147" t="s">
        <v>73</v>
      </c>
      <c r="G39" s="152" t="s">
        <v>74</v>
      </c>
      <c r="H39" s="153" t="s">
        <v>75</v>
      </c>
      <c r="I39" s="154" t="s">
        <v>76</v>
      </c>
      <c r="J39" s="155" t="s">
        <v>77</v>
      </c>
      <c r="K39" s="68"/>
      <c r="L39" s="68"/>
      <c r="M39" s="68"/>
      <c r="N39" s="68"/>
      <c r="O39" s="68"/>
      <c r="P39" s="68"/>
      <c r="Q39" s="68"/>
      <c r="R39" s="69"/>
      <c r="S39" s="65"/>
      <c r="T39" s="65"/>
      <c r="U39" s="278"/>
      <c r="V39" s="278"/>
      <c r="W39" s="278"/>
      <c r="X39" s="66"/>
      <c r="Y39" s="69"/>
      <c r="Z39" s="66"/>
      <c r="AA39" s="66"/>
      <c r="AB39" s="66"/>
      <c r="AC39" s="66"/>
      <c r="AD39" s="60"/>
      <c r="AE39" s="60"/>
      <c r="AF39" s="60"/>
      <c r="AG39" s="60"/>
      <c r="AH39" s="60"/>
      <c r="AI39" s="60"/>
      <c r="AJ39" s="60"/>
      <c r="CF39" s="62"/>
      <c r="CG39" s="17"/>
      <c r="CH39" s="17"/>
    </row>
    <row r="40" spans="1:86" s="61" customFormat="1" ht="60" hidden="1" customHeight="1">
      <c r="A40" s="78"/>
      <c r="B40" s="79"/>
      <c r="C40" s="79"/>
      <c r="D40" s="80"/>
      <c r="E40" s="81"/>
      <c r="F40" s="82"/>
      <c r="G40" s="83"/>
      <c r="H40" s="84"/>
      <c r="I40" s="83"/>
      <c r="J40" s="85"/>
      <c r="K40" s="68"/>
      <c r="L40" s="68"/>
      <c r="M40" s="68"/>
      <c r="N40" s="68"/>
      <c r="O40" s="68"/>
      <c r="P40" s="68"/>
      <c r="Q40" s="68"/>
      <c r="R40" s="69"/>
      <c r="S40" s="65"/>
      <c r="T40" s="65"/>
      <c r="U40" s="73"/>
      <c r="V40" s="73"/>
      <c r="W40" s="73"/>
      <c r="X40" s="66"/>
      <c r="Y40" s="69"/>
      <c r="Z40" s="66"/>
      <c r="AA40" s="66"/>
      <c r="AB40" s="66"/>
      <c r="AC40" s="66"/>
      <c r="AD40" s="60"/>
      <c r="AE40" s="60"/>
      <c r="AF40" s="60"/>
      <c r="AG40" s="60"/>
      <c r="AH40" s="60"/>
      <c r="AI40" s="60"/>
      <c r="AJ40" s="60"/>
      <c r="CF40" s="62"/>
      <c r="CG40" s="17"/>
      <c r="CH40" s="17"/>
    </row>
    <row r="41" spans="1:86" s="61" customFormat="1" ht="60" hidden="1" customHeight="1">
      <c r="A41" s="78"/>
      <c r="B41" s="79"/>
      <c r="C41" s="79"/>
      <c r="D41" s="80"/>
      <c r="E41" s="81"/>
      <c r="F41" s="82"/>
      <c r="G41" s="83"/>
      <c r="H41" s="84"/>
      <c r="I41" s="83"/>
      <c r="J41" s="85"/>
      <c r="K41" s="68"/>
      <c r="L41" s="68"/>
      <c r="M41" s="68"/>
      <c r="N41" s="68"/>
      <c r="O41" s="68"/>
      <c r="P41" s="68"/>
      <c r="Q41" s="68"/>
      <c r="R41" s="69"/>
      <c r="S41" s="65"/>
      <c r="T41" s="65"/>
      <c r="U41" s="73"/>
      <c r="V41" s="73"/>
      <c r="W41" s="73"/>
      <c r="X41" s="66"/>
      <c r="Y41" s="69"/>
      <c r="Z41" s="66"/>
      <c r="AA41" s="66"/>
      <c r="AB41" s="66"/>
      <c r="AC41" s="66"/>
      <c r="AD41" s="60"/>
      <c r="AE41" s="60"/>
      <c r="AF41" s="60"/>
      <c r="AG41" s="60"/>
      <c r="AH41" s="60"/>
      <c r="AI41" s="60"/>
      <c r="AJ41" s="60"/>
      <c r="CF41" s="62"/>
      <c r="CG41" s="17"/>
      <c r="CH41" s="17"/>
    </row>
    <row r="42" spans="1:86" s="61" customFormat="1" ht="18" customHeight="1">
      <c r="A42" s="315" t="s">
        <v>79</v>
      </c>
      <c r="B42" s="316"/>
      <c r="C42" s="316"/>
      <c r="D42" s="317"/>
      <c r="E42" s="86" t="s">
        <v>80</v>
      </c>
      <c r="F42" s="87">
        <f t="shared" ref="F42:F51" si="2">SUM(G42:J42)</f>
        <v>0</v>
      </c>
      <c r="G42" s="8"/>
      <c r="H42" s="9"/>
      <c r="I42" s="9"/>
      <c r="J42" s="10"/>
      <c r="K42" s="68"/>
      <c r="L42" s="68"/>
      <c r="M42" s="68"/>
      <c r="N42" s="68"/>
      <c r="O42" s="68"/>
      <c r="P42" s="68"/>
      <c r="Q42" s="68"/>
      <c r="R42" s="69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0"/>
      <c r="AE42" s="60"/>
      <c r="AF42" s="60"/>
      <c r="AG42" s="60"/>
      <c r="AH42" s="60"/>
      <c r="AI42" s="60"/>
      <c r="AJ42" s="60"/>
      <c r="CF42" s="62"/>
      <c r="CG42" s="17"/>
      <c r="CH42" s="17"/>
    </row>
    <row r="43" spans="1:86" s="61" customFormat="1" ht="18" customHeight="1">
      <c r="A43" s="306" t="s">
        <v>82</v>
      </c>
      <c r="B43" s="307"/>
      <c r="C43" s="307"/>
      <c r="D43" s="308"/>
      <c r="E43" s="88" t="s">
        <v>83</v>
      </c>
      <c r="F43" s="70">
        <f t="shared" si="2"/>
        <v>0</v>
      </c>
      <c r="G43" s="11"/>
      <c r="H43" s="12"/>
      <c r="I43" s="12"/>
      <c r="J43" s="13"/>
      <c r="K43" s="68"/>
      <c r="O43" s="68"/>
      <c r="R43" s="66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0"/>
      <c r="AE43" s="60"/>
      <c r="AF43" s="60"/>
      <c r="AG43" s="60"/>
      <c r="AH43" s="60"/>
      <c r="AI43" s="60"/>
      <c r="AJ43" s="60"/>
      <c r="CF43" s="62"/>
      <c r="CG43" s="17"/>
      <c r="CH43" s="17"/>
    </row>
    <row r="44" spans="1:86" s="61" customFormat="1" ht="18" customHeight="1">
      <c r="A44" s="303" t="s">
        <v>85</v>
      </c>
      <c r="B44" s="304"/>
      <c r="C44" s="304"/>
      <c r="D44" s="305"/>
      <c r="E44" s="89" t="s">
        <v>86</v>
      </c>
      <c r="F44" s="70">
        <f t="shared" si="2"/>
        <v>0</v>
      </c>
      <c r="G44" s="11"/>
      <c r="H44" s="12"/>
      <c r="I44" s="12"/>
      <c r="J44" s="13"/>
      <c r="K44" s="68"/>
      <c r="O44" s="68"/>
      <c r="R44" s="66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0"/>
      <c r="AE44" s="60"/>
      <c r="AF44" s="60"/>
      <c r="AG44" s="60"/>
      <c r="AH44" s="60"/>
      <c r="AI44" s="60"/>
      <c r="AJ44" s="60"/>
      <c r="CF44" s="62"/>
      <c r="CG44" s="17"/>
      <c r="CH44" s="17"/>
    </row>
    <row r="45" spans="1:86" s="61" customFormat="1" ht="18" customHeight="1">
      <c r="A45" s="318" t="s">
        <v>88</v>
      </c>
      <c r="B45" s="319"/>
      <c r="C45" s="319"/>
      <c r="D45" s="320"/>
      <c r="E45" s="88" t="s">
        <v>89</v>
      </c>
      <c r="F45" s="70">
        <f t="shared" si="2"/>
        <v>0</v>
      </c>
      <c r="G45" s="11"/>
      <c r="H45" s="12"/>
      <c r="I45" s="12"/>
      <c r="J45" s="13"/>
      <c r="K45" s="74"/>
      <c r="L45" s="74"/>
      <c r="M45" s="74"/>
      <c r="N45" s="74"/>
      <c r="O45" s="74"/>
      <c r="P45" s="74"/>
      <c r="Q45" s="74"/>
      <c r="R45" s="7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0"/>
      <c r="AE45" s="60"/>
      <c r="AF45" s="60"/>
      <c r="AG45" s="60"/>
      <c r="AH45" s="60"/>
      <c r="AI45" s="60"/>
      <c r="AJ45" s="60"/>
      <c r="CF45" s="62"/>
      <c r="CG45" s="17"/>
      <c r="CH45" s="17"/>
    </row>
    <row r="46" spans="1:86" s="61" customFormat="1" ht="18" customHeight="1">
      <c r="A46" s="303" t="s">
        <v>91</v>
      </c>
      <c r="B46" s="304"/>
      <c r="C46" s="304"/>
      <c r="D46" s="305"/>
      <c r="E46" s="89" t="s">
        <v>92</v>
      </c>
      <c r="F46" s="70">
        <f t="shared" si="2"/>
        <v>0</v>
      </c>
      <c r="G46" s="11"/>
      <c r="H46" s="12"/>
      <c r="I46" s="12"/>
      <c r="J46" s="13"/>
      <c r="R46" s="66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0"/>
      <c r="AE46" s="60"/>
      <c r="AF46" s="60"/>
      <c r="AG46" s="60"/>
      <c r="AH46" s="60"/>
      <c r="AI46" s="60"/>
      <c r="AJ46" s="60"/>
      <c r="CF46" s="62"/>
      <c r="CG46" s="17"/>
      <c r="CH46" s="17"/>
    </row>
    <row r="47" spans="1:86" s="61" customFormat="1" ht="18" customHeight="1">
      <c r="A47" s="306" t="s">
        <v>94</v>
      </c>
      <c r="B47" s="307"/>
      <c r="C47" s="307"/>
      <c r="D47" s="308"/>
      <c r="E47" s="88" t="s">
        <v>95</v>
      </c>
      <c r="F47" s="70">
        <f t="shared" si="2"/>
        <v>0</v>
      </c>
      <c r="G47" s="11"/>
      <c r="H47" s="12"/>
      <c r="I47" s="12"/>
      <c r="J47" s="13"/>
      <c r="R47" s="66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0"/>
      <c r="AE47" s="60"/>
      <c r="AF47" s="60"/>
      <c r="AG47" s="60"/>
      <c r="AH47" s="60"/>
      <c r="AI47" s="60"/>
      <c r="AJ47" s="60"/>
      <c r="CF47" s="62"/>
      <c r="CG47" s="17"/>
      <c r="CH47" s="17"/>
    </row>
    <row r="48" spans="1:86" s="61" customFormat="1" ht="18" customHeight="1">
      <c r="A48" s="303" t="s">
        <v>97</v>
      </c>
      <c r="B48" s="304"/>
      <c r="C48" s="304"/>
      <c r="D48" s="305"/>
      <c r="E48" s="89" t="s">
        <v>98</v>
      </c>
      <c r="F48" s="70">
        <f t="shared" si="2"/>
        <v>0</v>
      </c>
      <c r="G48" s="11"/>
      <c r="H48" s="12"/>
      <c r="I48" s="12"/>
      <c r="J48" s="13"/>
      <c r="R48" s="66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0"/>
      <c r="AE48" s="60"/>
      <c r="AF48" s="60"/>
      <c r="AG48" s="60"/>
      <c r="AH48" s="60"/>
      <c r="AI48" s="60"/>
      <c r="AJ48" s="60"/>
      <c r="CF48" s="62"/>
      <c r="CG48" s="17"/>
      <c r="CH48" s="17"/>
    </row>
    <row r="49" spans="1:86" s="61" customFormat="1" ht="18" customHeight="1">
      <c r="A49" s="306" t="s">
        <v>100</v>
      </c>
      <c r="B49" s="307"/>
      <c r="C49" s="307"/>
      <c r="D49" s="308"/>
      <c r="E49" s="88" t="s">
        <v>101</v>
      </c>
      <c r="F49" s="70">
        <f t="shared" si="2"/>
        <v>0</v>
      </c>
      <c r="G49" s="11"/>
      <c r="H49" s="12"/>
      <c r="I49" s="12"/>
      <c r="J49" s="13"/>
      <c r="K49" s="77"/>
      <c r="P49" s="90"/>
      <c r="Q49" s="91"/>
      <c r="R49" s="73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0"/>
      <c r="AE49" s="60"/>
      <c r="AF49" s="60"/>
      <c r="AG49" s="60"/>
      <c r="AH49" s="60"/>
      <c r="AI49" s="60"/>
      <c r="AJ49" s="60"/>
      <c r="CF49" s="62"/>
      <c r="CG49" s="17"/>
      <c r="CH49" s="17"/>
    </row>
    <row r="50" spans="1:86" s="61" customFormat="1" ht="18" customHeight="1">
      <c r="A50" s="303" t="s">
        <v>103</v>
      </c>
      <c r="B50" s="304"/>
      <c r="C50" s="304"/>
      <c r="D50" s="305"/>
      <c r="E50" s="89" t="s">
        <v>104</v>
      </c>
      <c r="F50" s="70">
        <f t="shared" si="2"/>
        <v>0</v>
      </c>
      <c r="G50" s="11"/>
      <c r="H50" s="12"/>
      <c r="I50" s="12"/>
      <c r="J50" s="13"/>
      <c r="K50" s="77"/>
      <c r="P50" s="91"/>
      <c r="Q50" s="91"/>
      <c r="R50" s="73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0"/>
      <c r="AE50" s="60"/>
      <c r="AF50" s="60"/>
      <c r="AG50" s="60"/>
      <c r="AH50" s="60"/>
      <c r="AI50" s="60"/>
      <c r="AJ50" s="60"/>
      <c r="CF50" s="62"/>
      <c r="CG50" s="17"/>
      <c r="CH50" s="17"/>
    </row>
    <row r="51" spans="1:86" s="61" customFormat="1" ht="18" customHeight="1" thickBot="1">
      <c r="A51" s="309" t="s">
        <v>106</v>
      </c>
      <c r="B51" s="310"/>
      <c r="C51" s="310"/>
      <c r="D51" s="311"/>
      <c r="E51" s="92" t="s">
        <v>107</v>
      </c>
      <c r="F51" s="93">
        <f t="shared" si="2"/>
        <v>0</v>
      </c>
      <c r="G51" s="5"/>
      <c r="H51" s="6"/>
      <c r="I51" s="6"/>
      <c r="J51" s="7"/>
      <c r="R51" s="66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0"/>
      <c r="AE51" s="60"/>
      <c r="AF51" s="60"/>
      <c r="AG51" s="60"/>
      <c r="AH51" s="60"/>
      <c r="AI51" s="60"/>
      <c r="AJ51" s="60"/>
      <c r="CF51" s="62"/>
      <c r="CG51" s="17"/>
      <c r="CH51" s="17"/>
    </row>
    <row r="52" spans="1:86" s="61" customFormat="1" ht="10.5" customHeight="1">
      <c r="C52" s="91"/>
      <c r="D52" s="91"/>
      <c r="E52" s="91"/>
      <c r="G52" s="68"/>
      <c r="R52" s="66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0"/>
      <c r="AE52" s="60"/>
      <c r="AF52" s="60"/>
      <c r="AG52" s="60"/>
      <c r="AH52" s="60"/>
      <c r="AI52" s="60"/>
      <c r="AJ52" s="60"/>
      <c r="CF52" s="62"/>
      <c r="CG52" s="17"/>
      <c r="CH52" s="17"/>
    </row>
    <row r="53" spans="1:86" s="61" customFormat="1" ht="20.25" customHeight="1">
      <c r="A53" s="1" t="s">
        <v>113</v>
      </c>
      <c r="B53" s="2"/>
      <c r="E53" s="143"/>
      <c r="F53" s="143"/>
      <c r="G53" s="142" t="str">
        <f ca="1">IF(AND($C$11="U",OR(MONTH($E$2)=1,MONTH($E$2)=7)),"completați numai în câmpurile cu fundalul GALBEN",IF(AND($C$11="R",OR(MONTH($E$2)=1,MONTH($E$2)=7)),"completați numai în câmpurile cu fundalul MARO",""))</f>
        <v/>
      </c>
      <c r="R53" s="321"/>
      <c r="S53" s="321"/>
      <c r="T53" s="321"/>
      <c r="U53" s="322"/>
      <c r="V53" s="322"/>
      <c r="W53" s="322"/>
      <c r="X53" s="322"/>
      <c r="Y53" s="322"/>
      <c r="Z53" s="322"/>
      <c r="AA53" s="322"/>
      <c r="CG53" s="17"/>
      <c r="CH53" s="17"/>
    </row>
    <row r="54" spans="1:86" s="61" customFormat="1" ht="18.75">
      <c r="B54" s="3"/>
      <c r="C54" s="139" t="s">
        <v>135</v>
      </c>
      <c r="E54" s="3"/>
      <c r="F54" s="3"/>
      <c r="G54" s="3"/>
      <c r="H54" s="3"/>
      <c r="I54" s="3"/>
      <c r="J54" s="3"/>
      <c r="K54" s="145" t="s">
        <v>133</v>
      </c>
      <c r="L54" s="3"/>
      <c r="M54" s="3"/>
      <c r="N54" s="3"/>
      <c r="O54" s="3"/>
      <c r="P54" s="3"/>
      <c r="Q54" s="3"/>
      <c r="R54" s="321"/>
      <c r="S54" s="321"/>
      <c r="T54" s="321"/>
      <c r="V54" s="68"/>
      <c r="CG54" s="17"/>
      <c r="CH54" s="17"/>
    </row>
    <row r="55" spans="1:86" s="61" customFormat="1" ht="21" thickBot="1">
      <c r="B55" s="3"/>
      <c r="C55" s="3"/>
      <c r="D55" s="94"/>
      <c r="F55" s="4"/>
      <c r="G55" s="202" t="str">
        <f>IF(OR(H59&gt;G59,J59&gt;I59,L59&gt;K59,N59&gt;M59,P59&gt;O59,R59&gt;Q59),"Verificați!!!  Stomatologi (grupa de varstă):  TOTAL &lt; FEMEI",IF(OR(H62&gt;G62,J62&gt;I62,L62&gt;K62,N62&gt;M62,P62&gt;O62,R62&gt;Q62),"Verificați!!!  Personal sanitar mediu (grupa de varstă):  TOTAL &lt; FEMEI",IF(OR(H62&gt;G62,J62&gt;I62,L62&gt;K62,N62&gt;M62,P62&gt;O62,R62&gt;Q62),"Verificați!!!  Personal sanitar mediu (grupa de varstă):  TOTAL &lt; FEMEI",IF(OR(H65&gt;G65,J65&gt;I65,L65&gt;K65,N65&gt;M65,P65&gt;O65,R65&gt;Q65),"Verificați!!!  Personal sanitar auxiliar (grupa de varstă):  TOTAL &lt; FEMEI",""))))</f>
        <v/>
      </c>
      <c r="H55" s="201"/>
      <c r="I55" s="201"/>
      <c r="J55" s="201"/>
      <c r="K55" s="201"/>
      <c r="L55" s="203" t="str">
        <f>IF(G55&lt;&gt;"","VF. - COMPLETAȚI ÎN CELULELE CU FUNDAL ROȘU","")</f>
        <v/>
      </c>
      <c r="M55" s="112"/>
      <c r="N55" s="112"/>
      <c r="O55" s="112"/>
      <c r="S55" s="94"/>
      <c r="T55" s="94"/>
      <c r="U55" s="322"/>
      <c r="V55" s="322"/>
      <c r="W55" s="322"/>
      <c r="X55" s="322"/>
      <c r="Y55" s="322"/>
      <c r="Z55" s="322"/>
      <c r="AA55" s="322"/>
      <c r="CG55" s="17"/>
      <c r="CH55" s="17"/>
    </row>
    <row r="56" spans="1:86" s="61" customFormat="1" ht="20.25" customHeight="1" thickBot="1">
      <c r="A56" s="323" t="s">
        <v>114</v>
      </c>
      <c r="B56" s="325" t="s">
        <v>115</v>
      </c>
      <c r="C56" s="326"/>
      <c r="D56" s="326"/>
      <c r="E56" s="329" t="s">
        <v>73</v>
      </c>
      <c r="F56" s="331" t="s">
        <v>116</v>
      </c>
      <c r="G56" s="333" t="s">
        <v>117</v>
      </c>
      <c r="H56" s="334"/>
      <c r="I56" s="333" t="s">
        <v>118</v>
      </c>
      <c r="J56" s="334"/>
      <c r="K56" s="333" t="s">
        <v>119</v>
      </c>
      <c r="L56" s="334"/>
      <c r="M56" s="333" t="s">
        <v>120</v>
      </c>
      <c r="N56" s="334"/>
      <c r="O56" s="333" t="s">
        <v>121</v>
      </c>
      <c r="P56" s="334"/>
      <c r="Q56" s="333" t="s">
        <v>77</v>
      </c>
      <c r="R56" s="334"/>
      <c r="S56" s="94"/>
      <c r="T56" s="94"/>
      <c r="U56" s="322"/>
      <c r="V56" s="322"/>
      <c r="W56" s="322"/>
      <c r="X56" s="322"/>
      <c r="Y56" s="322"/>
      <c r="Z56" s="322"/>
      <c r="AA56" s="322"/>
      <c r="CG56" s="17"/>
      <c r="CH56" s="17"/>
    </row>
    <row r="57" spans="1:86" s="61" customFormat="1" ht="30.75" thickBot="1">
      <c r="A57" s="324"/>
      <c r="B57" s="327"/>
      <c r="C57" s="328"/>
      <c r="D57" s="328"/>
      <c r="E57" s="330"/>
      <c r="F57" s="332"/>
      <c r="G57" s="95" t="s">
        <v>122</v>
      </c>
      <c r="H57" s="96" t="s">
        <v>123</v>
      </c>
      <c r="I57" s="95" t="s">
        <v>122</v>
      </c>
      <c r="J57" s="96" t="s">
        <v>123</v>
      </c>
      <c r="K57" s="95" t="s">
        <v>122</v>
      </c>
      <c r="L57" s="96" t="s">
        <v>123</v>
      </c>
      <c r="M57" s="95" t="s">
        <v>122</v>
      </c>
      <c r="N57" s="96" t="s">
        <v>123</v>
      </c>
      <c r="O57" s="95" t="s">
        <v>122</v>
      </c>
      <c r="P57" s="96" t="s">
        <v>123</v>
      </c>
      <c r="Q57" s="95" t="s">
        <v>122</v>
      </c>
      <c r="R57" s="97" t="s">
        <v>123</v>
      </c>
      <c r="S57" s="94"/>
      <c r="T57" s="94"/>
      <c r="V57" s="68"/>
      <c r="CG57" s="17"/>
      <c r="CH57" s="17"/>
    </row>
    <row r="58" spans="1:86" s="61" customFormat="1" ht="18.75" thickBot="1">
      <c r="A58" s="98" t="s">
        <v>124</v>
      </c>
      <c r="B58" s="335" t="s">
        <v>125</v>
      </c>
      <c r="C58" s="336"/>
      <c r="D58" s="337"/>
      <c r="E58" s="99">
        <v>1</v>
      </c>
      <c r="F58" s="100">
        <v>2</v>
      </c>
      <c r="G58" s="101">
        <v>3</v>
      </c>
      <c r="H58" s="102">
        <v>4</v>
      </c>
      <c r="I58" s="103">
        <v>5</v>
      </c>
      <c r="J58" s="104">
        <v>6</v>
      </c>
      <c r="K58" s="101">
        <v>7</v>
      </c>
      <c r="L58" s="102">
        <v>8</v>
      </c>
      <c r="M58" s="103">
        <v>9</v>
      </c>
      <c r="N58" s="104">
        <v>10</v>
      </c>
      <c r="O58" s="101">
        <v>11</v>
      </c>
      <c r="P58" s="102">
        <v>12</v>
      </c>
      <c r="Q58" s="105">
        <v>13</v>
      </c>
      <c r="R58" s="106">
        <v>14</v>
      </c>
      <c r="S58" s="94"/>
      <c r="T58" s="94"/>
      <c r="V58" s="68"/>
      <c r="CG58" s="17"/>
      <c r="CH58" s="17"/>
    </row>
    <row r="59" spans="1:86" s="61" customFormat="1" ht="21" thickBot="1">
      <c r="A59" s="107">
        <v>1</v>
      </c>
      <c r="B59" s="338" t="s">
        <v>126</v>
      </c>
      <c r="C59" s="339"/>
      <c r="D59" s="339"/>
      <c r="E59" s="108">
        <f>G59+I59+K59+M59+Q59+O59</f>
        <v>0</v>
      </c>
      <c r="F59" s="108">
        <f>H59+J59+L59+N59+R59+P59</f>
        <v>0</v>
      </c>
      <c r="G59" s="108">
        <f t="shared" ref="G59:R59" si="3">SUM(G60+G61)</f>
        <v>0</v>
      </c>
      <c r="H59" s="109">
        <f t="shared" si="3"/>
        <v>0</v>
      </c>
      <c r="I59" s="110">
        <f t="shared" si="3"/>
        <v>0</v>
      </c>
      <c r="J59" s="111">
        <f t="shared" si="3"/>
        <v>0</v>
      </c>
      <c r="K59" s="108">
        <f t="shared" si="3"/>
        <v>0</v>
      </c>
      <c r="L59" s="109">
        <f t="shared" si="3"/>
        <v>0</v>
      </c>
      <c r="M59" s="110">
        <f t="shared" si="3"/>
        <v>0</v>
      </c>
      <c r="N59" s="111">
        <f t="shared" si="3"/>
        <v>0</v>
      </c>
      <c r="O59" s="108">
        <f t="shared" si="3"/>
        <v>0</v>
      </c>
      <c r="P59" s="109">
        <f t="shared" si="3"/>
        <v>0</v>
      </c>
      <c r="Q59" s="108">
        <f t="shared" si="3"/>
        <v>0</v>
      </c>
      <c r="R59" s="109">
        <f t="shared" si="3"/>
        <v>0</v>
      </c>
      <c r="S59" s="112"/>
      <c r="CG59" s="17"/>
      <c r="CH59" s="17"/>
    </row>
    <row r="60" spans="1:86" s="61" customFormat="1" ht="20.25">
      <c r="A60" s="113">
        <v>2</v>
      </c>
      <c r="B60" s="340" t="s">
        <v>127</v>
      </c>
      <c r="C60" s="341"/>
      <c r="D60" s="341"/>
      <c r="E60" s="114">
        <f>G60+I60+K60+M60+O60+Q60</f>
        <v>0</v>
      </c>
      <c r="F60" s="114">
        <f>H60+J60+L60+N60+P60+R60</f>
        <v>0</v>
      </c>
      <c r="G60" s="8"/>
      <c r="H60" s="10"/>
      <c r="I60" s="8"/>
      <c r="J60" s="10"/>
      <c r="K60" s="8"/>
      <c r="L60" s="10"/>
      <c r="M60" s="8"/>
      <c r="N60" s="10"/>
      <c r="O60" s="8"/>
      <c r="P60" s="10"/>
      <c r="Q60" s="8"/>
      <c r="R60" s="10"/>
      <c r="CG60" s="17"/>
      <c r="CH60" s="17"/>
    </row>
    <row r="61" spans="1:86" s="61" customFormat="1" ht="21" thickBot="1">
      <c r="A61" s="113">
        <v>3</v>
      </c>
      <c r="B61" s="342" t="s">
        <v>128</v>
      </c>
      <c r="C61" s="343"/>
      <c r="D61" s="343"/>
      <c r="E61" s="115">
        <f>G61+I61+K61+M61+O61+Q61</f>
        <v>0</v>
      </c>
      <c r="F61" s="115">
        <f>H61+J61+L61+N61+P61+R61</f>
        <v>0</v>
      </c>
      <c r="G61" s="5"/>
      <c r="H61" s="7"/>
      <c r="I61" s="5"/>
      <c r="J61" s="7"/>
      <c r="K61" s="5"/>
      <c r="L61" s="7"/>
      <c r="M61" s="5"/>
      <c r="N61" s="7"/>
      <c r="O61" s="5"/>
      <c r="P61" s="7"/>
      <c r="Q61" s="5"/>
      <c r="R61" s="7"/>
      <c r="CG61" s="17"/>
      <c r="CH61" s="17"/>
    </row>
    <row r="62" spans="1:86" s="61" customFormat="1" ht="21" thickBot="1">
      <c r="A62" s="113">
        <v>4</v>
      </c>
      <c r="B62" s="347" t="s">
        <v>129</v>
      </c>
      <c r="C62" s="348"/>
      <c r="D62" s="348"/>
      <c r="E62" s="116">
        <f>G62+I62+K62+M62+Q62+O62</f>
        <v>0</v>
      </c>
      <c r="F62" s="116">
        <f>H62+J62+L62+N62+R62+P62</f>
        <v>0</v>
      </c>
      <c r="G62" s="116">
        <f t="shared" ref="G62:R62" si="4">SUM(G63:G64)</f>
        <v>0</v>
      </c>
      <c r="H62" s="117">
        <f t="shared" si="4"/>
        <v>0</v>
      </c>
      <c r="I62" s="118">
        <f t="shared" si="4"/>
        <v>0</v>
      </c>
      <c r="J62" s="119">
        <f t="shared" si="4"/>
        <v>0</v>
      </c>
      <c r="K62" s="120">
        <f t="shared" si="4"/>
        <v>0</v>
      </c>
      <c r="L62" s="121">
        <f t="shared" si="4"/>
        <v>0</v>
      </c>
      <c r="M62" s="118">
        <f t="shared" si="4"/>
        <v>0</v>
      </c>
      <c r="N62" s="119">
        <f t="shared" si="4"/>
        <v>0</v>
      </c>
      <c r="O62" s="120">
        <f t="shared" si="4"/>
        <v>0</v>
      </c>
      <c r="P62" s="121">
        <f t="shared" si="4"/>
        <v>0</v>
      </c>
      <c r="Q62" s="120">
        <f t="shared" si="4"/>
        <v>0</v>
      </c>
      <c r="R62" s="121">
        <f t="shared" si="4"/>
        <v>0</v>
      </c>
      <c r="S62" s="112"/>
      <c r="CG62" s="17"/>
      <c r="CH62" s="17"/>
    </row>
    <row r="63" spans="1:86" s="61" customFormat="1" ht="20.25">
      <c r="A63" s="113">
        <v>5</v>
      </c>
      <c r="B63" s="340" t="s">
        <v>127</v>
      </c>
      <c r="C63" s="341"/>
      <c r="D63" s="341"/>
      <c r="E63" s="114">
        <f>G63+I63+K63+M63+Q63+O63</f>
        <v>0</v>
      </c>
      <c r="F63" s="114">
        <f>H63+J63+L63+N63+R63+P63</f>
        <v>0</v>
      </c>
      <c r="G63" s="8"/>
      <c r="H63" s="10"/>
      <c r="I63" s="8"/>
      <c r="J63" s="10"/>
      <c r="K63" s="8"/>
      <c r="L63" s="10"/>
      <c r="M63" s="8"/>
      <c r="N63" s="10"/>
      <c r="O63" s="8"/>
      <c r="P63" s="10"/>
      <c r="Q63" s="8"/>
      <c r="R63" s="10"/>
      <c r="CG63" s="17"/>
      <c r="CH63" s="17"/>
    </row>
    <row r="64" spans="1:86" s="61" customFormat="1" ht="21" thickBot="1">
      <c r="A64" s="113">
        <v>6</v>
      </c>
      <c r="B64" s="342" t="s">
        <v>128</v>
      </c>
      <c r="C64" s="343"/>
      <c r="D64" s="343"/>
      <c r="E64" s="115">
        <f>Q64+O64+M64+K64+I64+G64</f>
        <v>0</v>
      </c>
      <c r="F64" s="115">
        <f>R64+P64+N64+L64+J64+H64</f>
        <v>0</v>
      </c>
      <c r="G64" s="5"/>
      <c r="H64" s="7"/>
      <c r="I64" s="5"/>
      <c r="J64" s="7"/>
      <c r="K64" s="5"/>
      <c r="L64" s="7"/>
      <c r="M64" s="5"/>
      <c r="N64" s="7"/>
      <c r="O64" s="5"/>
      <c r="P64" s="7"/>
      <c r="Q64" s="5"/>
      <c r="R64" s="7"/>
      <c r="CG64" s="17"/>
      <c r="CH64" s="17"/>
    </row>
    <row r="65" spans="1:86" s="61" customFormat="1" ht="21" customHeight="1" thickBot="1">
      <c r="A65" s="113">
        <v>7</v>
      </c>
      <c r="B65" s="349" t="s">
        <v>130</v>
      </c>
      <c r="C65" s="350"/>
      <c r="D65" s="350"/>
      <c r="E65" s="116">
        <f t="shared" ref="E65:F67" si="5">G65+I65+K65+M65+Q65+O65</f>
        <v>0</v>
      </c>
      <c r="F65" s="116">
        <f t="shared" si="5"/>
        <v>0</v>
      </c>
      <c r="G65" s="116">
        <f t="shared" ref="G65:R65" si="6">SUM(G66:G67)</f>
        <v>0</v>
      </c>
      <c r="H65" s="117">
        <f t="shared" si="6"/>
        <v>0</v>
      </c>
      <c r="I65" s="122">
        <f t="shared" si="6"/>
        <v>0</v>
      </c>
      <c r="J65" s="123">
        <f t="shared" si="6"/>
        <v>0</v>
      </c>
      <c r="K65" s="124">
        <f t="shared" si="6"/>
        <v>0</v>
      </c>
      <c r="L65" s="125">
        <f t="shared" si="6"/>
        <v>0</v>
      </c>
      <c r="M65" s="122">
        <f t="shared" si="6"/>
        <v>0</v>
      </c>
      <c r="N65" s="123">
        <f t="shared" si="6"/>
        <v>0</v>
      </c>
      <c r="O65" s="124">
        <f t="shared" si="6"/>
        <v>0</v>
      </c>
      <c r="P65" s="125">
        <f t="shared" si="6"/>
        <v>0</v>
      </c>
      <c r="Q65" s="124">
        <f t="shared" si="6"/>
        <v>0</v>
      </c>
      <c r="R65" s="125">
        <f t="shared" si="6"/>
        <v>0</v>
      </c>
      <c r="S65" s="112"/>
      <c r="CG65" s="17"/>
      <c r="CH65" s="17"/>
    </row>
    <row r="66" spans="1:86" s="61" customFormat="1" ht="20.25">
      <c r="A66" s="113">
        <v>8</v>
      </c>
      <c r="B66" s="340" t="s">
        <v>127</v>
      </c>
      <c r="C66" s="341"/>
      <c r="D66" s="341"/>
      <c r="E66" s="114">
        <f t="shared" si="5"/>
        <v>0</v>
      </c>
      <c r="F66" s="114">
        <f t="shared" si="5"/>
        <v>0</v>
      </c>
      <c r="G66" s="8"/>
      <c r="H66" s="10"/>
      <c r="I66" s="8"/>
      <c r="J66" s="10"/>
      <c r="K66" s="8"/>
      <c r="L66" s="10"/>
      <c r="M66" s="8"/>
      <c r="N66" s="10"/>
      <c r="O66" s="8"/>
      <c r="P66" s="10"/>
      <c r="Q66" s="8"/>
      <c r="R66" s="10"/>
      <c r="CG66" s="17"/>
      <c r="CH66" s="17"/>
    </row>
    <row r="67" spans="1:86" s="61" customFormat="1" ht="21" thickBot="1">
      <c r="A67" s="126">
        <v>9</v>
      </c>
      <c r="B67" s="342" t="s">
        <v>128</v>
      </c>
      <c r="C67" s="343"/>
      <c r="D67" s="343"/>
      <c r="E67" s="115">
        <f t="shared" si="5"/>
        <v>0</v>
      </c>
      <c r="F67" s="115">
        <f t="shared" si="5"/>
        <v>0</v>
      </c>
      <c r="G67" s="5"/>
      <c r="H67" s="7"/>
      <c r="I67" s="5"/>
      <c r="J67" s="7"/>
      <c r="K67" s="5"/>
      <c r="L67" s="7"/>
      <c r="M67" s="5"/>
      <c r="N67" s="7"/>
      <c r="O67" s="5"/>
      <c r="P67" s="7"/>
      <c r="Q67" s="5"/>
      <c r="R67" s="7"/>
      <c r="CG67" s="17"/>
      <c r="CH67" s="17"/>
    </row>
    <row r="68" spans="1:86" ht="18">
      <c r="CG68" s="17"/>
      <c r="CH68" s="17"/>
    </row>
    <row r="69" spans="1:86" ht="18">
      <c r="A69" s="127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CG69" s="17"/>
      <c r="CH69" s="17"/>
    </row>
    <row r="70" spans="1:86" ht="18">
      <c r="A70" s="128"/>
      <c r="B70" s="128"/>
      <c r="C70" s="128"/>
      <c r="D70" s="128"/>
      <c r="E70" s="128"/>
      <c r="F70" s="128"/>
      <c r="G70" s="128"/>
      <c r="H70" s="128"/>
      <c r="I70" s="344"/>
      <c r="J70" s="344"/>
      <c r="K70" s="344"/>
      <c r="L70" s="344"/>
      <c r="M70" s="129"/>
      <c r="N70" s="127"/>
      <c r="O70" s="127"/>
      <c r="P70" s="127"/>
      <c r="Q70" s="127"/>
      <c r="R70" s="127"/>
      <c r="S70" s="127"/>
      <c r="CG70" s="17"/>
      <c r="CH70" s="17"/>
    </row>
    <row r="71" spans="1:86" ht="18">
      <c r="A71" s="345"/>
      <c r="B71" s="130"/>
      <c r="C71" s="345"/>
      <c r="D71" s="345"/>
      <c r="E71" s="346"/>
      <c r="F71" s="346"/>
      <c r="G71" s="346"/>
      <c r="H71" s="346"/>
      <c r="I71" s="346"/>
      <c r="J71" s="346"/>
      <c r="K71" s="346"/>
      <c r="L71" s="346"/>
      <c r="M71" s="351"/>
      <c r="N71" s="351"/>
      <c r="O71" s="127"/>
      <c r="P71" s="127"/>
      <c r="Q71" s="127"/>
      <c r="R71" s="127"/>
      <c r="S71" s="127"/>
      <c r="CG71" s="17"/>
      <c r="CH71" s="17"/>
    </row>
    <row r="72" spans="1:86" ht="18">
      <c r="A72" s="345"/>
      <c r="B72" s="130"/>
      <c r="C72" s="345"/>
      <c r="D72" s="345"/>
      <c r="E72" s="351"/>
      <c r="F72" s="351"/>
      <c r="G72" s="351"/>
      <c r="H72" s="352"/>
      <c r="I72" s="352"/>
      <c r="J72" s="352"/>
      <c r="K72" s="351"/>
      <c r="L72" s="351"/>
      <c r="M72" s="351"/>
      <c r="N72" s="351"/>
      <c r="O72" s="127"/>
      <c r="P72" s="127"/>
      <c r="Q72" s="127"/>
      <c r="R72" s="127"/>
      <c r="S72" s="127"/>
      <c r="CG72" s="17"/>
      <c r="CH72" s="17"/>
    </row>
    <row r="73" spans="1:86">
      <c r="A73" s="345"/>
      <c r="B73" s="130"/>
      <c r="C73" s="345"/>
      <c r="D73" s="345"/>
      <c r="E73" s="351"/>
      <c r="F73" s="351"/>
      <c r="G73" s="351"/>
      <c r="H73" s="353"/>
      <c r="I73" s="346"/>
      <c r="J73" s="346"/>
      <c r="K73" s="351"/>
      <c r="L73" s="351"/>
      <c r="M73" s="351"/>
      <c r="N73" s="351"/>
      <c r="O73" s="127"/>
      <c r="P73" s="127"/>
      <c r="Q73" s="127"/>
      <c r="R73" s="127"/>
      <c r="S73" s="127"/>
    </row>
    <row r="74" spans="1:86">
      <c r="A74" s="345"/>
      <c r="B74" s="130"/>
      <c r="C74" s="345"/>
      <c r="D74" s="345"/>
      <c r="E74" s="351"/>
      <c r="F74" s="351"/>
      <c r="G74" s="351"/>
      <c r="H74" s="353"/>
      <c r="I74" s="133"/>
      <c r="J74" s="132"/>
      <c r="K74" s="351"/>
      <c r="L74" s="351"/>
      <c r="M74" s="351"/>
      <c r="N74" s="351"/>
      <c r="O74" s="127"/>
      <c r="P74" s="127"/>
      <c r="Q74" s="127"/>
      <c r="R74" s="127"/>
      <c r="S74" s="127"/>
    </row>
    <row r="75" spans="1:86">
      <c r="A75" s="134"/>
      <c r="B75" s="134"/>
      <c r="C75" s="134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27"/>
      <c r="P75" s="127"/>
      <c r="Q75" s="127"/>
      <c r="R75" s="127"/>
      <c r="S75" s="127"/>
    </row>
    <row r="76" spans="1:86">
      <c r="A76" s="136"/>
      <c r="B76" s="136"/>
      <c r="C76" s="137"/>
      <c r="D76" s="129"/>
      <c r="E76" s="127"/>
      <c r="F76" s="129"/>
      <c r="G76" s="129"/>
      <c r="H76" s="129"/>
      <c r="I76" s="129"/>
      <c r="J76" s="129"/>
      <c r="K76" s="129"/>
      <c r="L76" s="129"/>
      <c r="M76" s="129"/>
      <c r="N76" s="129"/>
      <c r="O76" s="127"/>
      <c r="P76" s="127"/>
      <c r="Q76" s="127"/>
      <c r="R76" s="127"/>
      <c r="S76" s="127"/>
    </row>
    <row r="77" spans="1:86">
      <c r="A77" s="127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</row>
    <row r="78" spans="1:86">
      <c r="A78" s="127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</row>
    <row r="79" spans="1:86">
      <c r="A79" s="138"/>
      <c r="B79" s="138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9"/>
      <c r="N79" s="127"/>
      <c r="O79" s="127"/>
      <c r="P79" s="127"/>
      <c r="Q79" s="127"/>
      <c r="R79" s="127"/>
      <c r="S79" s="127"/>
    </row>
    <row r="80" spans="1:86" ht="15.75" customHeight="1">
      <c r="A80" s="357"/>
      <c r="B80" s="357"/>
      <c r="C80" s="357"/>
      <c r="D80" s="357"/>
      <c r="E80" s="358"/>
      <c r="F80" s="358"/>
      <c r="G80" s="358"/>
      <c r="H80" s="358"/>
      <c r="I80" s="358"/>
      <c r="J80" s="358"/>
      <c r="K80" s="358"/>
      <c r="L80" s="358"/>
      <c r="M80" s="358"/>
      <c r="N80" s="358"/>
      <c r="O80" s="358"/>
      <c r="P80" s="127"/>
      <c r="Q80" s="127"/>
      <c r="R80" s="127"/>
      <c r="S80" s="127"/>
    </row>
    <row r="81" spans="1:19" ht="15" customHeight="1">
      <c r="A81" s="357"/>
      <c r="B81" s="357"/>
      <c r="C81" s="357"/>
      <c r="D81" s="357"/>
      <c r="E81" s="354"/>
      <c r="F81" s="359"/>
      <c r="G81" s="359"/>
      <c r="H81" s="359"/>
      <c r="I81" s="359"/>
      <c r="J81" s="359"/>
      <c r="K81" s="360"/>
      <c r="L81" s="359"/>
      <c r="M81" s="359"/>
      <c r="N81" s="354"/>
      <c r="O81" s="354"/>
      <c r="P81" s="127"/>
      <c r="Q81" s="127"/>
      <c r="R81" s="127"/>
      <c r="S81" s="127"/>
    </row>
    <row r="82" spans="1:19">
      <c r="A82" s="357"/>
      <c r="B82" s="357"/>
      <c r="C82" s="357"/>
      <c r="D82" s="357"/>
      <c r="E82" s="354"/>
      <c r="F82" s="359"/>
      <c r="G82" s="359"/>
      <c r="H82" s="359"/>
      <c r="I82" s="359"/>
      <c r="J82" s="359"/>
      <c r="K82" s="360"/>
      <c r="L82" s="359"/>
      <c r="M82" s="359"/>
      <c r="N82" s="131"/>
      <c r="O82" s="131"/>
      <c r="P82" s="127"/>
      <c r="Q82" s="127"/>
      <c r="R82" s="127"/>
      <c r="S82" s="127"/>
    </row>
    <row r="83" spans="1:19">
      <c r="A83" s="355"/>
      <c r="B83" s="355"/>
      <c r="C83" s="35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27"/>
      <c r="Q83" s="127"/>
      <c r="R83" s="127"/>
      <c r="S83" s="127"/>
    </row>
    <row r="84" spans="1:19">
      <c r="A84" s="356"/>
      <c r="B84" s="356"/>
      <c r="C84" s="356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7"/>
      <c r="Q84" s="137"/>
      <c r="R84" s="137"/>
      <c r="S84" s="137"/>
    </row>
    <row r="85" spans="1:19">
      <c r="A85" s="356"/>
      <c r="B85" s="356"/>
      <c r="C85" s="356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37"/>
      <c r="R85" s="137"/>
      <c r="S85" s="137"/>
    </row>
    <row r="86" spans="1:19">
      <c r="A86" s="356"/>
      <c r="B86" s="356"/>
      <c r="C86" s="356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37"/>
      <c r="R86" s="137"/>
      <c r="S86" s="137"/>
    </row>
    <row r="87" spans="1:19">
      <c r="A87" s="361"/>
      <c r="B87" s="361"/>
      <c r="C87" s="361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37"/>
      <c r="R87" s="137"/>
      <c r="S87" s="137"/>
    </row>
    <row r="88" spans="1:19">
      <c r="A88" s="361"/>
      <c r="B88" s="361"/>
      <c r="C88" s="361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37"/>
      <c r="R88" s="137"/>
      <c r="S88" s="137"/>
    </row>
    <row r="89" spans="1:19">
      <c r="A89" s="361"/>
      <c r="B89" s="361"/>
      <c r="C89" s="361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37"/>
      <c r="R89" s="137"/>
      <c r="S89" s="137"/>
    </row>
    <row r="90" spans="1:19">
      <c r="A90" s="361"/>
      <c r="B90" s="361"/>
      <c r="C90" s="361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37"/>
      <c r="R90" s="137"/>
      <c r="S90" s="137"/>
    </row>
    <row r="91" spans="1:19">
      <c r="A91" s="356"/>
      <c r="B91" s="356"/>
      <c r="C91" s="356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37"/>
      <c r="R91" s="137"/>
      <c r="S91" s="137"/>
    </row>
    <row r="92" spans="1:19">
      <c r="A92" s="356"/>
      <c r="B92" s="356"/>
      <c r="C92" s="356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37"/>
      <c r="R92" s="137"/>
      <c r="S92" s="137"/>
    </row>
    <row r="93" spans="1:19">
      <c r="A93" s="127"/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</row>
    <row r="94" spans="1:19">
      <c r="A94" s="127"/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</row>
    <row r="95" spans="1:19">
      <c r="A95" s="127"/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</row>
    <row r="500" spans="2:3" hidden="1">
      <c r="B500" s="16" t="s">
        <v>134</v>
      </c>
      <c r="C500" s="16" t="s">
        <v>134</v>
      </c>
    </row>
    <row r="501" spans="2:3" hidden="1">
      <c r="B501" s="16" t="s">
        <v>5</v>
      </c>
      <c r="C501" s="16" t="s">
        <v>4</v>
      </c>
    </row>
    <row r="502" spans="2:3" hidden="1">
      <c r="B502" s="16" t="s">
        <v>8</v>
      </c>
      <c r="C502" s="16" t="s">
        <v>4</v>
      </c>
    </row>
    <row r="503" spans="2:3" hidden="1">
      <c r="B503" s="16" t="s">
        <v>9</v>
      </c>
      <c r="C503" s="16" t="s">
        <v>4</v>
      </c>
    </row>
    <row r="504" spans="2:3" hidden="1">
      <c r="B504" s="16" t="s">
        <v>11</v>
      </c>
      <c r="C504" s="16" t="s">
        <v>4</v>
      </c>
    </row>
    <row r="505" spans="2:3" hidden="1">
      <c r="B505" s="16" t="s">
        <v>137</v>
      </c>
      <c r="C505" s="16" t="s">
        <v>4</v>
      </c>
    </row>
    <row r="506" spans="2:3" hidden="1">
      <c r="B506" s="16" t="s">
        <v>16</v>
      </c>
      <c r="C506" s="16" t="s">
        <v>7</v>
      </c>
    </row>
    <row r="507" spans="2:3" hidden="1">
      <c r="B507" s="16" t="s">
        <v>19</v>
      </c>
      <c r="C507" s="16" t="s">
        <v>7</v>
      </c>
    </row>
    <row r="508" spans="2:3" hidden="1">
      <c r="B508" s="16" t="s">
        <v>22</v>
      </c>
      <c r="C508" s="16" t="s">
        <v>7</v>
      </c>
    </row>
    <row r="509" spans="2:3" hidden="1">
      <c r="B509" s="16" t="s">
        <v>24</v>
      </c>
      <c r="C509" s="16" t="s">
        <v>7</v>
      </c>
    </row>
    <row r="510" spans="2:3" hidden="1">
      <c r="B510" s="16" t="s">
        <v>26</v>
      </c>
      <c r="C510" s="16" t="s">
        <v>7</v>
      </c>
    </row>
    <row r="511" spans="2:3" hidden="1">
      <c r="B511" s="16" t="s">
        <v>28</v>
      </c>
      <c r="C511" s="16" t="s">
        <v>7</v>
      </c>
    </row>
    <row r="512" spans="2:3" hidden="1">
      <c r="B512" s="16" t="s">
        <v>30</v>
      </c>
      <c r="C512" s="16" t="s">
        <v>7</v>
      </c>
    </row>
    <row r="513" spans="2:3" hidden="1">
      <c r="B513" s="16" t="s">
        <v>32</v>
      </c>
      <c r="C513" s="16" t="s">
        <v>7</v>
      </c>
    </row>
    <row r="514" spans="2:3" hidden="1">
      <c r="B514" s="16" t="s">
        <v>33</v>
      </c>
      <c r="C514" s="16" t="s">
        <v>7</v>
      </c>
    </row>
    <row r="515" spans="2:3" hidden="1">
      <c r="B515" s="16" t="s">
        <v>35</v>
      </c>
      <c r="C515" s="16" t="s">
        <v>7</v>
      </c>
    </row>
    <row r="516" spans="2:3" hidden="1">
      <c r="B516" s="16" t="s">
        <v>37</v>
      </c>
      <c r="C516" s="16" t="s">
        <v>7</v>
      </c>
    </row>
    <row r="517" spans="2:3" hidden="1">
      <c r="B517" s="16" t="s">
        <v>38</v>
      </c>
      <c r="C517" s="16" t="s">
        <v>7</v>
      </c>
    </row>
    <row r="518" spans="2:3" hidden="1">
      <c r="B518" s="16" t="s">
        <v>39</v>
      </c>
      <c r="C518" s="16" t="s">
        <v>7</v>
      </c>
    </row>
    <row r="519" spans="2:3" hidden="1">
      <c r="B519" s="16" t="s">
        <v>40</v>
      </c>
      <c r="C519" s="16" t="s">
        <v>7</v>
      </c>
    </row>
    <row r="520" spans="2:3" hidden="1">
      <c r="B520" s="16" t="s">
        <v>41</v>
      </c>
      <c r="C520" s="16" t="s">
        <v>7</v>
      </c>
    </row>
    <row r="521" spans="2:3" hidden="1">
      <c r="B521" s="16" t="s">
        <v>44</v>
      </c>
      <c r="C521" s="16" t="s">
        <v>7</v>
      </c>
    </row>
    <row r="522" spans="2:3" hidden="1">
      <c r="B522" s="16" t="s">
        <v>45</v>
      </c>
      <c r="C522" s="16" t="s">
        <v>7</v>
      </c>
    </row>
    <row r="523" spans="2:3" hidden="1">
      <c r="B523" s="16" t="s">
        <v>53</v>
      </c>
      <c r="C523" s="16" t="s">
        <v>7</v>
      </c>
    </row>
    <row r="524" spans="2:3" hidden="1">
      <c r="B524" s="16" t="s">
        <v>55</v>
      </c>
      <c r="C524" s="16" t="s">
        <v>7</v>
      </c>
    </row>
    <row r="525" spans="2:3" hidden="1">
      <c r="B525" s="16" t="s">
        <v>57</v>
      </c>
      <c r="C525" s="16" t="s">
        <v>7</v>
      </c>
    </row>
    <row r="526" spans="2:3" hidden="1">
      <c r="B526" s="16" t="s">
        <v>59</v>
      </c>
      <c r="C526" s="16" t="s">
        <v>7</v>
      </c>
    </row>
    <row r="527" spans="2:3" hidden="1">
      <c r="B527" s="16" t="s">
        <v>61</v>
      </c>
      <c r="C527" s="16" t="s">
        <v>7</v>
      </c>
    </row>
    <row r="528" spans="2:3" hidden="1">
      <c r="B528" s="16" t="s">
        <v>62</v>
      </c>
      <c r="C528" s="16" t="s">
        <v>7</v>
      </c>
    </row>
    <row r="529" spans="2:3" hidden="1">
      <c r="B529" s="16" t="s">
        <v>63</v>
      </c>
      <c r="C529" s="16" t="s">
        <v>7</v>
      </c>
    </row>
    <row r="530" spans="2:3" hidden="1">
      <c r="B530" s="16" t="s">
        <v>66</v>
      </c>
      <c r="C530" s="16" t="s">
        <v>7</v>
      </c>
    </row>
    <row r="531" spans="2:3" hidden="1">
      <c r="B531" s="16" t="s">
        <v>67</v>
      </c>
      <c r="C531" s="16" t="s">
        <v>7</v>
      </c>
    </row>
    <row r="532" spans="2:3" hidden="1">
      <c r="B532" s="16" t="s">
        <v>132</v>
      </c>
      <c r="C532" s="16" t="s">
        <v>7</v>
      </c>
    </row>
    <row r="533" spans="2:3" hidden="1">
      <c r="B533" s="16" t="s">
        <v>69</v>
      </c>
      <c r="C533" s="16" t="s">
        <v>7</v>
      </c>
    </row>
    <row r="534" spans="2:3" hidden="1">
      <c r="B534" s="16" t="s">
        <v>70</v>
      </c>
      <c r="C534" s="16" t="s">
        <v>7</v>
      </c>
    </row>
    <row r="535" spans="2:3" hidden="1">
      <c r="B535" s="16" t="s">
        <v>78</v>
      </c>
      <c r="C535" s="16" t="s">
        <v>7</v>
      </c>
    </row>
    <row r="536" spans="2:3" hidden="1">
      <c r="B536" s="16" t="s">
        <v>81</v>
      </c>
      <c r="C536" s="16" t="s">
        <v>7</v>
      </c>
    </row>
    <row r="537" spans="2:3" hidden="1">
      <c r="B537" s="16" t="s">
        <v>84</v>
      </c>
      <c r="C537" s="16" t="s">
        <v>7</v>
      </c>
    </row>
    <row r="538" spans="2:3" hidden="1">
      <c r="B538" s="16" t="s">
        <v>87</v>
      </c>
      <c r="C538" s="16" t="s">
        <v>7</v>
      </c>
    </row>
    <row r="539" spans="2:3" hidden="1">
      <c r="B539" s="16" t="s">
        <v>90</v>
      </c>
      <c r="C539" s="16" t="s">
        <v>7</v>
      </c>
    </row>
    <row r="540" spans="2:3" hidden="1">
      <c r="B540" s="16" t="s">
        <v>93</v>
      </c>
      <c r="C540" s="16" t="s">
        <v>7</v>
      </c>
    </row>
    <row r="541" spans="2:3" hidden="1">
      <c r="B541" s="16" t="s">
        <v>96</v>
      </c>
      <c r="C541" s="16" t="s">
        <v>7</v>
      </c>
    </row>
    <row r="542" spans="2:3" hidden="1">
      <c r="B542" s="16" t="s">
        <v>99</v>
      </c>
      <c r="C542" s="16" t="s">
        <v>7</v>
      </c>
    </row>
    <row r="543" spans="2:3" hidden="1">
      <c r="B543" s="16" t="s">
        <v>102</v>
      </c>
      <c r="C543" s="16" t="s">
        <v>7</v>
      </c>
    </row>
    <row r="544" spans="2:3" hidden="1">
      <c r="B544" s="16" t="s">
        <v>105</v>
      </c>
      <c r="C544" s="16" t="s">
        <v>7</v>
      </c>
    </row>
    <row r="545" spans="2:3" hidden="1">
      <c r="B545" s="16" t="s">
        <v>108</v>
      </c>
      <c r="C545" s="16" t="s">
        <v>7</v>
      </c>
    </row>
    <row r="546" spans="2:3" hidden="1">
      <c r="B546" s="16" t="s">
        <v>109</v>
      </c>
      <c r="C546" s="16" t="s">
        <v>7</v>
      </c>
    </row>
    <row r="547" spans="2:3" hidden="1">
      <c r="B547" s="16" t="s">
        <v>110</v>
      </c>
      <c r="C547" s="16" t="s">
        <v>7</v>
      </c>
    </row>
    <row r="548" spans="2:3" hidden="1">
      <c r="B548" s="16" t="s">
        <v>111</v>
      </c>
      <c r="C548" s="16" t="s">
        <v>7</v>
      </c>
    </row>
    <row r="549" spans="2:3" hidden="1">
      <c r="B549" s="16" t="s">
        <v>112</v>
      </c>
      <c r="C549" s="16" t="s">
        <v>7</v>
      </c>
    </row>
    <row r="550" spans="2:3" hidden="1">
      <c r="B550" s="16" t="s">
        <v>138</v>
      </c>
      <c r="C550" s="16" t="s">
        <v>7</v>
      </c>
    </row>
    <row r="551" spans="2:3" hidden="1">
      <c r="B551" s="16" t="s">
        <v>139</v>
      </c>
      <c r="C551" s="16" t="s">
        <v>7</v>
      </c>
    </row>
    <row r="552" spans="2:3" hidden="1">
      <c r="B552" s="16" t="s">
        <v>140</v>
      </c>
      <c r="C552" s="16" t="s">
        <v>7</v>
      </c>
    </row>
    <row r="553" spans="2:3" hidden="1">
      <c r="B553" s="16" t="s">
        <v>141</v>
      </c>
      <c r="C553" s="16" t="s">
        <v>7</v>
      </c>
    </row>
    <row r="554" spans="2:3" hidden="1">
      <c r="B554" s="16" t="s">
        <v>142</v>
      </c>
      <c r="C554" s="16" t="s">
        <v>7</v>
      </c>
    </row>
    <row r="555" spans="2:3" hidden="1">
      <c r="B555" s="16" t="s">
        <v>143</v>
      </c>
      <c r="C555" s="16" t="s">
        <v>7</v>
      </c>
    </row>
    <row r="556" spans="2:3" hidden="1">
      <c r="B556" s="16" t="s">
        <v>144</v>
      </c>
      <c r="C556" s="16" t="s">
        <v>7</v>
      </c>
    </row>
    <row r="557" spans="2:3" hidden="1">
      <c r="B557" s="16" t="s">
        <v>145</v>
      </c>
      <c r="C557" s="16" t="s">
        <v>7</v>
      </c>
    </row>
    <row r="558" spans="2:3" hidden="1">
      <c r="B558" s="16" t="s">
        <v>146</v>
      </c>
      <c r="C558" s="16" t="s">
        <v>7</v>
      </c>
    </row>
    <row r="559" spans="2:3" hidden="1">
      <c r="B559" s="16" t="s">
        <v>147</v>
      </c>
      <c r="C559" s="16" t="s">
        <v>7</v>
      </c>
    </row>
    <row r="560" spans="2:3" hidden="1">
      <c r="B560" s="16" t="s">
        <v>148</v>
      </c>
      <c r="C560" s="16" t="s">
        <v>7</v>
      </c>
    </row>
    <row r="561" spans="2:3" hidden="1">
      <c r="B561" s="16" t="s">
        <v>149</v>
      </c>
      <c r="C561" s="16" t="s">
        <v>7</v>
      </c>
    </row>
    <row r="562" spans="2:3" hidden="1">
      <c r="B562" s="16" t="s">
        <v>150</v>
      </c>
      <c r="C562" s="16" t="s">
        <v>7</v>
      </c>
    </row>
    <row r="563" spans="2:3" hidden="1">
      <c r="B563" s="16" t="s">
        <v>151</v>
      </c>
      <c r="C563" s="16" t="s">
        <v>7</v>
      </c>
    </row>
    <row r="564" spans="2:3" hidden="1">
      <c r="B564" s="16" t="s">
        <v>152</v>
      </c>
      <c r="C564" s="16" t="s">
        <v>7</v>
      </c>
    </row>
    <row r="565" spans="2:3" hidden="1">
      <c r="B565" s="16" t="s">
        <v>153</v>
      </c>
      <c r="C565" s="16" t="s">
        <v>7</v>
      </c>
    </row>
    <row r="566" spans="2:3" hidden="1">
      <c r="B566" s="16" t="s">
        <v>154</v>
      </c>
      <c r="C566" s="16" t="s">
        <v>7</v>
      </c>
    </row>
    <row r="567" spans="2:3" hidden="1">
      <c r="B567" s="16" t="s">
        <v>155</v>
      </c>
      <c r="C567" s="16" t="s">
        <v>7</v>
      </c>
    </row>
    <row r="568" spans="2:3" hidden="1">
      <c r="B568" s="16" t="s">
        <v>156</v>
      </c>
      <c r="C568" s="16" t="s">
        <v>7</v>
      </c>
    </row>
    <row r="569" spans="2:3" hidden="1">
      <c r="B569" s="16" t="s">
        <v>157</v>
      </c>
      <c r="C569" s="16" t="s">
        <v>7</v>
      </c>
    </row>
    <row r="570" spans="2:3" hidden="1">
      <c r="B570" s="16" t="s">
        <v>158</v>
      </c>
      <c r="C570" s="16" t="s">
        <v>7</v>
      </c>
    </row>
    <row r="571" spans="2:3" hidden="1">
      <c r="B571" s="16" t="s">
        <v>159</v>
      </c>
      <c r="C571" s="16" t="s">
        <v>7</v>
      </c>
    </row>
    <row r="572" spans="2:3" hidden="1">
      <c r="B572" s="16" t="s">
        <v>160</v>
      </c>
      <c r="C572" s="16" t="s">
        <v>7</v>
      </c>
    </row>
    <row r="573" spans="2:3" hidden="1">
      <c r="B573" s="16" t="s">
        <v>161</v>
      </c>
      <c r="C573" s="16" t="s">
        <v>7</v>
      </c>
    </row>
    <row r="574" spans="2:3" hidden="1">
      <c r="B574" s="16" t="s">
        <v>162</v>
      </c>
      <c r="C574" s="16" t="s">
        <v>7</v>
      </c>
    </row>
    <row r="575" spans="2:3" hidden="1">
      <c r="B575" s="16" t="s">
        <v>163</v>
      </c>
      <c r="C575" s="16" t="s">
        <v>7</v>
      </c>
    </row>
    <row r="576" spans="2:3" hidden="1">
      <c r="B576" s="16" t="s">
        <v>164</v>
      </c>
      <c r="C576" s="16" t="s">
        <v>7</v>
      </c>
    </row>
    <row r="577" spans="2:3" hidden="1">
      <c r="B577" s="16" t="s">
        <v>165</v>
      </c>
      <c r="C577" s="16" t="s">
        <v>7</v>
      </c>
    </row>
    <row r="578" spans="2:3" hidden="1">
      <c r="B578" s="16" t="s">
        <v>166</v>
      </c>
      <c r="C578" s="16" t="s">
        <v>7</v>
      </c>
    </row>
    <row r="579" spans="2:3" hidden="1">
      <c r="B579" s="16" t="s">
        <v>167</v>
      </c>
      <c r="C579" s="16" t="s">
        <v>7</v>
      </c>
    </row>
    <row r="580" spans="2:3" hidden="1">
      <c r="B580" s="16" t="s">
        <v>168</v>
      </c>
      <c r="C580" s="16" t="s">
        <v>7</v>
      </c>
    </row>
    <row r="581" spans="2:3" hidden="1">
      <c r="B581" s="16" t="s">
        <v>169</v>
      </c>
      <c r="C581" s="16" t="s">
        <v>7</v>
      </c>
    </row>
    <row r="582" spans="2:3" hidden="1">
      <c r="B582" s="16" t="s">
        <v>170</v>
      </c>
      <c r="C582" s="16" t="s">
        <v>7</v>
      </c>
    </row>
    <row r="583" spans="2:3" hidden="1">
      <c r="B583" s="16" t="s">
        <v>171</v>
      </c>
      <c r="C583" s="16" t="s">
        <v>7</v>
      </c>
    </row>
    <row r="584" spans="2:3" hidden="1">
      <c r="B584" s="16" t="s">
        <v>172</v>
      </c>
      <c r="C584" s="16" t="s">
        <v>7</v>
      </c>
    </row>
    <row r="585" spans="2:3" hidden="1">
      <c r="B585" s="16" t="s">
        <v>173</v>
      </c>
      <c r="C585" s="16" t="s">
        <v>7</v>
      </c>
    </row>
    <row r="586" spans="2:3" hidden="1">
      <c r="B586" s="16" t="s">
        <v>174</v>
      </c>
      <c r="C586" s="16" t="s">
        <v>7</v>
      </c>
    </row>
    <row r="587" spans="2:3" hidden="1">
      <c r="B587" s="16" t="s">
        <v>175</v>
      </c>
      <c r="C587" s="16" t="s">
        <v>7</v>
      </c>
    </row>
    <row r="588" spans="2:3" hidden="1">
      <c r="B588" s="16" t="s">
        <v>176</v>
      </c>
      <c r="C588" s="16" t="s">
        <v>7</v>
      </c>
    </row>
    <row r="589" spans="2:3" hidden="1">
      <c r="B589" s="16" t="s">
        <v>177</v>
      </c>
      <c r="C589" s="16" t="s">
        <v>7</v>
      </c>
    </row>
    <row r="590" spans="2:3" hidden="1">
      <c r="B590" s="16" t="s">
        <v>178</v>
      </c>
      <c r="C590" s="16" t="s">
        <v>7</v>
      </c>
    </row>
    <row r="591" spans="2:3" hidden="1">
      <c r="B591" s="16" t="s">
        <v>179</v>
      </c>
      <c r="C591" s="16" t="s">
        <v>7</v>
      </c>
    </row>
    <row r="592" spans="2:3" hidden="1">
      <c r="B592" s="16" t="s">
        <v>180</v>
      </c>
      <c r="C592" s="16" t="s">
        <v>7</v>
      </c>
    </row>
    <row r="593" spans="2:3" hidden="1">
      <c r="B593" s="16" t="s">
        <v>181</v>
      </c>
      <c r="C593" s="16" t="s">
        <v>7</v>
      </c>
    </row>
    <row r="594" spans="2:3" hidden="1">
      <c r="B594" s="16" t="s">
        <v>182</v>
      </c>
      <c r="C594" s="16" t="s">
        <v>7</v>
      </c>
    </row>
    <row r="595" spans="2:3" hidden="1">
      <c r="B595" s="16" t="s">
        <v>183</v>
      </c>
      <c r="C595" s="16" t="s">
        <v>7</v>
      </c>
    </row>
    <row r="596" spans="2:3" hidden="1">
      <c r="B596" s="16" t="s">
        <v>184</v>
      </c>
      <c r="C596" s="16" t="s">
        <v>7</v>
      </c>
    </row>
    <row r="597" spans="2:3" hidden="1">
      <c r="B597" s="16" t="s">
        <v>185</v>
      </c>
      <c r="C597" s="16" t="s">
        <v>7</v>
      </c>
    </row>
    <row r="598" spans="2:3" hidden="1">
      <c r="B598" s="16" t="s">
        <v>186</v>
      </c>
      <c r="C598" s="16" t="s">
        <v>7</v>
      </c>
    </row>
    <row r="599" spans="2:3" hidden="1"/>
  </sheetData>
  <sheetProtection algorithmName="SHA-512" hashValue="2eRaQ4ySA9Lm2K1kyuZrB2zLSjCJlB+Bty1wJqZzbvkcOypFANxW1LU5JIdJxuvNzDQGCc2xi+TGdHyq9T9PkQ==" saltValue="tzFqBdypx8O3hMtY9C6zcQ==" spinCount="100000" sheet="1" selectLockedCells="1"/>
  <mergeCells count="128">
    <mergeCell ref="A92:C92"/>
    <mergeCell ref="A86:C86"/>
    <mergeCell ref="A87:C87"/>
    <mergeCell ref="A88:C88"/>
    <mergeCell ref="A89:C89"/>
    <mergeCell ref="A90:C90"/>
    <mergeCell ref="A91:C91"/>
    <mergeCell ref="L81:L82"/>
    <mergeCell ref="M81:M82"/>
    <mergeCell ref="L72:L74"/>
    <mergeCell ref="M72:M74"/>
    <mergeCell ref="N72:N74"/>
    <mergeCell ref="H73:H74"/>
    <mergeCell ref="N81:O81"/>
    <mergeCell ref="A83:C83"/>
    <mergeCell ref="A84:C84"/>
    <mergeCell ref="A85:C85"/>
    <mergeCell ref="A80:C82"/>
    <mergeCell ref="D80:D82"/>
    <mergeCell ref="E80:O80"/>
    <mergeCell ref="E81:E82"/>
    <mergeCell ref="F81:F82"/>
    <mergeCell ref="G81:G82"/>
    <mergeCell ref="H81:H82"/>
    <mergeCell ref="I81:I82"/>
    <mergeCell ref="J81:J82"/>
    <mergeCell ref="K81:K82"/>
    <mergeCell ref="B58:D58"/>
    <mergeCell ref="B59:D59"/>
    <mergeCell ref="B60:D60"/>
    <mergeCell ref="R54:T54"/>
    <mergeCell ref="U55:AA56"/>
    <mergeCell ref="B67:D67"/>
    <mergeCell ref="I70:L70"/>
    <mergeCell ref="A71:A74"/>
    <mergeCell ref="C71:C74"/>
    <mergeCell ref="D71:D74"/>
    <mergeCell ref="E71:L71"/>
    <mergeCell ref="I73:J73"/>
    <mergeCell ref="B61:D61"/>
    <mergeCell ref="B62:D62"/>
    <mergeCell ref="B63:D63"/>
    <mergeCell ref="B64:D64"/>
    <mergeCell ref="B65:D65"/>
    <mergeCell ref="B66:D66"/>
    <mergeCell ref="M71:N71"/>
    <mergeCell ref="E72:E74"/>
    <mergeCell ref="F72:F74"/>
    <mergeCell ref="G72:G74"/>
    <mergeCell ref="H72:J72"/>
    <mergeCell ref="K72:K74"/>
    <mergeCell ref="R53:T53"/>
    <mergeCell ref="U53:AA53"/>
    <mergeCell ref="A56:A57"/>
    <mergeCell ref="B56:D57"/>
    <mergeCell ref="E56:E57"/>
    <mergeCell ref="F56:F57"/>
    <mergeCell ref="G56:H56"/>
    <mergeCell ref="I56:J56"/>
    <mergeCell ref="K56:L56"/>
    <mergeCell ref="M56:N56"/>
    <mergeCell ref="O56:P56"/>
    <mergeCell ref="Q56:R56"/>
    <mergeCell ref="A46:D46"/>
    <mergeCell ref="A47:D47"/>
    <mergeCell ref="A48:D48"/>
    <mergeCell ref="A49:D49"/>
    <mergeCell ref="A50:D50"/>
    <mergeCell ref="A51:D51"/>
    <mergeCell ref="A39:D39"/>
    <mergeCell ref="U39:W39"/>
    <mergeCell ref="A42:D42"/>
    <mergeCell ref="A43:D43"/>
    <mergeCell ref="A44:D44"/>
    <mergeCell ref="A45:D45"/>
    <mergeCell ref="A34:B34"/>
    <mergeCell ref="I34:K34"/>
    <mergeCell ref="U34:W34"/>
    <mergeCell ref="U35:W35"/>
    <mergeCell ref="U37:W37"/>
    <mergeCell ref="U38:W38"/>
    <mergeCell ref="A32:B32"/>
    <mergeCell ref="I32:K32"/>
    <mergeCell ref="U32:W32"/>
    <mergeCell ref="A33:B33"/>
    <mergeCell ref="I33:K33"/>
    <mergeCell ref="U33:W33"/>
    <mergeCell ref="U29:W29"/>
    <mergeCell ref="A30:B30"/>
    <mergeCell ref="I30:K30"/>
    <mergeCell ref="U30:W30"/>
    <mergeCell ref="A31:B31"/>
    <mergeCell ref="I31:K31"/>
    <mergeCell ref="V31:W31"/>
    <mergeCell ref="A27:B27"/>
    <mergeCell ref="I27:K27"/>
    <mergeCell ref="A28:B28"/>
    <mergeCell ref="I28:K28"/>
    <mergeCell ref="A29:B29"/>
    <mergeCell ref="I29:K29"/>
    <mergeCell ref="T17:T26"/>
    <mergeCell ref="A18:B18"/>
    <mergeCell ref="C18:G18"/>
    <mergeCell ref="A19:B19"/>
    <mergeCell ref="C19:D19"/>
    <mergeCell ref="A11:B11"/>
    <mergeCell ref="H11:J11"/>
    <mergeCell ref="C13:D13"/>
    <mergeCell ref="C14:D14"/>
    <mergeCell ref="C15:D15"/>
    <mergeCell ref="C16:D16"/>
    <mergeCell ref="A1:D1"/>
    <mergeCell ref="A2:D2"/>
    <mergeCell ref="F2:O2"/>
    <mergeCell ref="A3:D3"/>
    <mergeCell ref="K8:L8"/>
    <mergeCell ref="A9:B9"/>
    <mergeCell ref="C9:I9"/>
    <mergeCell ref="A10:B10"/>
    <mergeCell ref="C10:F10"/>
    <mergeCell ref="H10:I10"/>
    <mergeCell ref="A4:D4"/>
    <mergeCell ref="A5:D5"/>
    <mergeCell ref="A7:B7"/>
    <mergeCell ref="C7:I7"/>
    <mergeCell ref="A8:B8"/>
    <mergeCell ref="C8:D8"/>
    <mergeCell ref="H8:I8"/>
  </mergeCells>
  <conditionalFormatting sqref="A10:B11">
    <cfRule type="expression" dxfId="91" priority="2">
      <formula>IF($C$11="R",1)</formula>
    </cfRule>
    <cfRule type="expression" dxfId="90" priority="3">
      <formula>IF($C$11="U",1)</formula>
    </cfRule>
  </conditionalFormatting>
  <conditionalFormatting sqref="B22:O22">
    <cfRule type="expression" dxfId="89" priority="151" stopIfTrue="1">
      <formula>IF($H$22&lt;&gt;"",1)</formula>
    </cfRule>
  </conditionalFormatting>
  <conditionalFormatting sqref="C7">
    <cfRule type="expression" dxfId="88" priority="13" stopIfTrue="1">
      <formula>IF(AND($C$7="",OR($C$34&lt;&gt;0,$L$34&lt;&gt;0,SUM($F$42:$F$51),$E$59&lt;&gt;0,$E$62&lt;&gt;0,$E$65&lt;&gt;0),OR($C$34&lt;&gt;0,$L$34&lt;&gt;0)),1)</formula>
    </cfRule>
  </conditionalFormatting>
  <conditionalFormatting sqref="C9">
    <cfRule type="expression" dxfId="87" priority="10" stopIfTrue="1">
      <formula>IF(AND($C$9="",OR($C$34&lt;&gt;0,$L$34&lt;&gt;0,SUM($F$42:$F$51),$E$59&lt;&gt;0,$E$62&lt;&gt;0,$E$65&lt;&gt;0),OR($C$34&lt;&gt;0,$L$34&lt;&gt;0)),1)</formula>
    </cfRule>
  </conditionalFormatting>
  <conditionalFormatting sqref="C11">
    <cfRule type="expression" dxfId="86" priority="85">
      <formula>$C$11="U"</formula>
    </cfRule>
    <cfRule type="expression" dxfId="85" priority="84">
      <formula>$C$11="R"</formula>
    </cfRule>
  </conditionalFormatting>
  <conditionalFormatting sqref="C28:C34 L28:L34 E59:R59 E60:F67 D28:G28 M28:P28 D31:G31 M31:P31 D34:G34 M34:P34 F42:F51 G62:R62 G65:R65">
    <cfRule type="cellIs" dxfId="84" priority="22" stopIfTrue="1" operator="equal">
      <formula>0</formula>
    </cfRule>
  </conditionalFormatting>
  <conditionalFormatting sqref="C28:C34">
    <cfRule type="expression" dxfId="83" priority="20">
      <formula>IF(SUM(D28:G28)&lt;&gt;C28,1)</formula>
    </cfRule>
  </conditionalFormatting>
  <conditionalFormatting sqref="C8:D8">
    <cfRule type="expression" dxfId="82" priority="11">
      <formula>IF(AND($C$8="",OR($C$34&lt;&gt;0,$L$34&lt;&gt;0,SUM($F$42:$F$51),$E$59&lt;&gt;0,$E$62&lt;&gt;0,$E$65&lt;&gt;0),OR($C$34&lt;&gt;0,$L$34&lt;&gt;0)),1)</formula>
    </cfRule>
  </conditionalFormatting>
  <conditionalFormatting sqref="C19:D19">
    <cfRule type="expression" dxfId="81" priority="5">
      <formula>IF(AND($C$19="",OR($C$34&lt;&gt;0,$L$34&lt;&gt;0,SUM($F$42:$F$51),$E$59&lt;&gt;0,$E$62&lt;&gt;0,$E$65&lt;&gt;0),OR($C$34&lt;&gt;0,$L$34&lt;&gt;0)),1)</formula>
    </cfRule>
  </conditionalFormatting>
  <conditionalFormatting sqref="C10:F10">
    <cfRule type="expression" dxfId="80" priority="4">
      <formula>IF(AND($C$10=" --",OR($C$34&lt;&gt;0,$L$34&lt;&gt;0,SUM($F$42:$F$51),$E$59&lt;&gt;0,$E$62&lt;&gt;0,$E$65&lt;&gt;0),OR($C$34&lt;&gt;0,$L$34&lt;&gt;0)),1)</formula>
    </cfRule>
    <cfRule type="expression" dxfId="79" priority="14" stopIfTrue="1">
      <formula>IF(C11="U",1)</formula>
    </cfRule>
    <cfRule type="expression" dxfId="78" priority="26" stopIfTrue="1">
      <formula>IF(C11="R",1)</formula>
    </cfRule>
  </conditionalFormatting>
  <conditionalFormatting sqref="C18:G18">
    <cfRule type="expression" dxfId="77" priority="6">
      <formula>IF(AND($C$18="",OR($C$34&lt;&gt;0,$L$34&lt;&gt;0,SUM($F$42:$F$51),$E$59&lt;&gt;0,$E$62&lt;&gt;0,$E$65&lt;&gt;0),OR($C$34&lt;&gt;0,$L$34&lt;&gt;0)),1)</formula>
    </cfRule>
  </conditionalFormatting>
  <conditionalFormatting sqref="C25:M25">
    <cfRule type="expression" dxfId="76" priority="150">
      <formula>IF($H$25&lt;&gt;"",1)</formula>
    </cfRule>
  </conditionalFormatting>
  <conditionalFormatting sqref="C20:O20">
    <cfRule type="expression" dxfId="75" priority="144">
      <formula>IF(OR($J$1&lt;&gt;"",$J$5="Verificați raportarea trimestrială - Categorii de personal = este greșită!!!",$J$5="Verificați raportarea trimestrială - Consultații/ Tratamente !!!",$J$5="Fiind luna IANUARIE - COMPLETAȚI pct. 4 - Numărul personalului sanitar",,$J$5="Fiind luna IANUARIE - COMPLETAȚI pct. 4 - Numărul personalului sanitar",,$J$5="Fiind luna IANUARIE - COMPLETAȚI pct. 4 - Numărul personalului sanitar",$J$5="Fiind luna IULIE - COMPLETAȚI pct. 4 - Numărul personalului sanitar"),1)</formula>
    </cfRule>
  </conditionalFormatting>
  <conditionalFormatting sqref="D29:D30 D32:D33 M29:M30 M32:M33 D27 M27">
    <cfRule type="expression" dxfId="74" priority="48">
      <formula>MONTH($E$2)=4</formula>
    </cfRule>
  </conditionalFormatting>
  <conditionalFormatting sqref="D29:D30 D32:D33">
    <cfRule type="expression" dxfId="73" priority="44">
      <formula>AND(OR(MONTH($E$2)=1,MONTH($E$2)=7,MONTH($E$2)=10),$D$34=0,OR($E$34&gt;0,$F$34&gt;0,$G$34&gt;0))</formula>
    </cfRule>
  </conditionalFormatting>
  <conditionalFormatting sqref="D27:G27">
    <cfRule type="expression" dxfId="72" priority="94">
      <formula>D34&gt;0</formula>
    </cfRule>
  </conditionalFormatting>
  <conditionalFormatting sqref="D28:G28 M28:P28 D31:G31 M31:P31">
    <cfRule type="cellIs" dxfId="71" priority="69" stopIfTrue="1" operator="equal">
      <formula>0</formula>
    </cfRule>
  </conditionalFormatting>
  <conditionalFormatting sqref="D29:G30 D32:G33">
    <cfRule type="expression" dxfId="70" priority="46" stopIfTrue="1">
      <formula>IF(AND(D29="",M29&lt;&gt;""),1)</formula>
    </cfRule>
  </conditionalFormatting>
  <conditionalFormatting sqref="D29:G30 M29:P30 D32:G33 M32:P33 G42:J51">
    <cfRule type="cellIs" dxfId="69" priority="105" stopIfTrue="1" operator="equal">
      <formula>0</formula>
    </cfRule>
  </conditionalFormatting>
  <conditionalFormatting sqref="D55:J55">
    <cfRule type="expression" dxfId="68" priority="83">
      <formula>IF($G$55&lt;&gt;"",1)</formula>
    </cfRule>
  </conditionalFormatting>
  <conditionalFormatting sqref="D26:L26">
    <cfRule type="expression" dxfId="67" priority="145">
      <formula>IF($H$26&lt;&gt;"",1)</formula>
    </cfRule>
  </conditionalFormatting>
  <conditionalFormatting sqref="E14:E16">
    <cfRule type="expression" dxfId="66" priority="7">
      <formula>IF(AND($E$14="",OR($C$34&lt;&gt;0,$L$34&lt;&gt;0,SUM($F$42:$F$51),$E$59&lt;&gt;0,$E$62&lt;&gt;0,$E$65&lt;&gt;0),OR($C$34&lt;&gt;0,$L$34&lt;&gt;0)),1)</formula>
    </cfRule>
    <cfRule type="cellIs" dxfId="65" priority="27" stopIfTrue="1" operator="greaterThan">
      <formula>0</formula>
    </cfRule>
  </conditionalFormatting>
  <conditionalFormatting sqref="E29:E30 E32:E33 N29:N30 N32:N33 E27 N27">
    <cfRule type="expression" dxfId="64" priority="82">
      <formula>MONTH($E$2)=7</formula>
    </cfRule>
  </conditionalFormatting>
  <conditionalFormatting sqref="E29:E30 E32:E33">
    <cfRule type="expression" dxfId="63" priority="42">
      <formula>AND(OR(MONTH($E$2)=1,MONTH($E$2)=10),$E$34=0,OR($F$34&gt;0,$G$34&gt;0))</formula>
    </cfRule>
  </conditionalFormatting>
  <conditionalFormatting sqref="E59:F59">
    <cfRule type="cellIs" dxfId="62" priority="98" stopIfTrue="1" operator="lessThan">
      <formula>H71</formula>
    </cfRule>
  </conditionalFormatting>
  <conditionalFormatting sqref="E59:F67">
    <cfRule type="expression" dxfId="61" priority="15">
      <formula>IF(E59&lt;&gt;(G59+I59+K59+M59+O59+Q59),1)</formula>
    </cfRule>
  </conditionalFormatting>
  <conditionalFormatting sqref="E60:F61">
    <cfRule type="cellIs" dxfId="60" priority="101" stopIfTrue="1" operator="equal">
      <formula>0</formula>
    </cfRule>
  </conditionalFormatting>
  <conditionalFormatting sqref="E62:F62">
    <cfRule type="cellIs" dxfId="59" priority="96" stopIfTrue="1" operator="lessThan">
      <formula>J71</formula>
    </cfRule>
  </conditionalFormatting>
  <conditionalFormatting sqref="E63:F64">
    <cfRule type="cellIs" dxfId="58" priority="100" stopIfTrue="1" operator="equal">
      <formula>0</formula>
    </cfRule>
  </conditionalFormatting>
  <conditionalFormatting sqref="E65:F65">
    <cfRule type="cellIs" dxfId="57" priority="95" stopIfTrue="1" operator="lessThan">
      <formula>L71</formula>
    </cfRule>
  </conditionalFormatting>
  <conditionalFormatting sqref="E66:F67">
    <cfRule type="cellIs" dxfId="56" priority="99" stopIfTrue="1" operator="equal">
      <formula>0</formula>
    </cfRule>
  </conditionalFormatting>
  <conditionalFormatting sqref="E23:K23">
    <cfRule type="expression" dxfId="55" priority="1">
      <formula>IF($H$23&lt;&gt;"",1)</formula>
    </cfRule>
  </conditionalFormatting>
  <conditionalFormatting sqref="E59:R59">
    <cfRule type="cellIs" dxfId="54" priority="91" operator="greaterThan">
      <formula>0</formula>
    </cfRule>
  </conditionalFormatting>
  <conditionalFormatting sqref="E62:R62 E65:R65 E59:R59">
    <cfRule type="cellIs" dxfId="53" priority="97" stopIfTrue="1" operator="equal">
      <formula>0</formula>
    </cfRule>
  </conditionalFormatting>
  <conditionalFormatting sqref="E62:R62">
    <cfRule type="cellIs" dxfId="52" priority="89" operator="greaterThan">
      <formula>0</formula>
    </cfRule>
  </conditionalFormatting>
  <conditionalFormatting sqref="E65:R65">
    <cfRule type="cellIs" dxfId="51" priority="90" operator="greaterThan">
      <formula>0</formula>
    </cfRule>
  </conditionalFormatting>
  <conditionalFormatting sqref="F29:F30 F32:F33 O29:O30 O32:O33 F27 O27">
    <cfRule type="expression" dxfId="50" priority="72" stopIfTrue="1">
      <formula>MONTH($E$2)=10</formula>
    </cfRule>
  </conditionalFormatting>
  <conditionalFormatting sqref="F29:F30 F32:F33">
    <cfRule type="expression" dxfId="49" priority="40">
      <formula>AND(MONTH($E$2)=1,$F$34=0,$G$34&gt;0)</formula>
    </cfRule>
  </conditionalFormatting>
  <conditionalFormatting sqref="F42:F51">
    <cfRule type="cellIs" dxfId="48" priority="38" operator="equal">
      <formula>0</formula>
    </cfRule>
  </conditionalFormatting>
  <conditionalFormatting sqref="F1:N1">
    <cfRule type="expression" dxfId="47" priority="110" stopIfTrue="1">
      <formula>IF($J$1&lt;&gt;"",1)</formula>
    </cfRule>
  </conditionalFormatting>
  <conditionalFormatting sqref="F5:N5">
    <cfRule type="expression" dxfId="46" priority="109">
      <formula>IF($J$5&lt;&gt;"",1)</formula>
    </cfRule>
  </conditionalFormatting>
  <conditionalFormatting sqref="G14">
    <cfRule type="expression" dxfId="45" priority="24" stopIfTrue="1">
      <formula>IF(AND($E14&lt;&gt;"",$G14=""),1)</formula>
    </cfRule>
  </conditionalFormatting>
  <conditionalFormatting sqref="G14:G16">
    <cfRule type="cellIs" dxfId="44" priority="25" stopIfTrue="1" operator="greaterThan">
      <formula>0</formula>
    </cfRule>
  </conditionalFormatting>
  <conditionalFormatting sqref="G15">
    <cfRule type="expression" dxfId="43" priority="12">
      <formula>IF(AND($E15&lt;&gt;"",$G15=""),1)</formula>
    </cfRule>
  </conditionalFormatting>
  <conditionalFormatting sqref="G16">
    <cfRule type="expression" dxfId="42" priority="23" stopIfTrue="1">
      <formula>IF(AND($E16&lt;&gt;"",$G16=""),1)</formula>
    </cfRule>
  </conditionalFormatting>
  <conditionalFormatting sqref="G29:G30 G32:G33 P29:P30 P32:P33 G27 P27">
    <cfRule type="expression" dxfId="41" priority="47">
      <formula>MONTH($E$2)=1</formula>
    </cfRule>
  </conditionalFormatting>
  <conditionalFormatting sqref="G60:G61">
    <cfRule type="cellIs" dxfId="40" priority="60" stopIfTrue="1" operator="lessThan">
      <formula>H60</formula>
    </cfRule>
  </conditionalFormatting>
  <conditionalFormatting sqref="G63:G64">
    <cfRule type="cellIs" dxfId="39" priority="33" stopIfTrue="1" operator="lessThan">
      <formula>H63</formula>
    </cfRule>
  </conditionalFormatting>
  <conditionalFormatting sqref="G66:G67">
    <cfRule type="cellIs" dxfId="38" priority="56" stopIfTrue="1" operator="lessThan">
      <formula>H66</formula>
    </cfRule>
  </conditionalFormatting>
  <conditionalFormatting sqref="G42:J51">
    <cfRule type="cellIs" dxfId="37" priority="77" operator="greaterThan">
      <formula>0</formula>
    </cfRule>
  </conditionalFormatting>
  <conditionalFormatting sqref="G53:L53">
    <cfRule type="expression" dxfId="36" priority="104" stopIfTrue="1">
      <formula>IF(AND($C$11="R",OR(MONTH($E$2)=1,MONTH($E$2)=7)),1)</formula>
    </cfRule>
    <cfRule type="expression" dxfId="35" priority="103" stopIfTrue="1">
      <formula>IF(AND($C$11="U",OR(MONTH($E$2)=1,MONTH($E$2)=7)),1)</formula>
    </cfRule>
  </conditionalFormatting>
  <conditionalFormatting sqref="G56:R56">
    <cfRule type="expression" dxfId="34" priority="92">
      <formula>IF(OR(H59&gt;G59,H62&gt;G62,H65&gt;G65),1)</formula>
    </cfRule>
  </conditionalFormatting>
  <conditionalFormatting sqref="G60:R60 G66:R66 G63:R63 B60 B63 B66">
    <cfRule type="expression" dxfId="33" priority="61" stopIfTrue="1">
      <formula>IF(AND($C$11="U",OR(MONTH($E$2)=1,MONTH($E$2)=7)),1)</formula>
    </cfRule>
  </conditionalFormatting>
  <conditionalFormatting sqref="G60:R61">
    <cfRule type="cellIs" dxfId="32" priority="63" stopIfTrue="1" operator="greaterThan">
      <formula>0</formula>
    </cfRule>
  </conditionalFormatting>
  <conditionalFormatting sqref="G61:R61 G67:R67 G64:R64 B61 B64 B67">
    <cfRule type="expression" dxfId="31" priority="62" stopIfTrue="1">
      <formula>IF(AND($C$11="R",OR(MONTH($E$2)=1,MONTH($E$2)=7)),1)</formula>
    </cfRule>
  </conditionalFormatting>
  <conditionalFormatting sqref="G63:R64">
    <cfRule type="cellIs" dxfId="30" priority="37" stopIfTrue="1" operator="equal">
      <formula>0</formula>
    </cfRule>
    <cfRule type="cellIs" dxfId="29" priority="36" stopIfTrue="1" operator="greaterThan">
      <formula>0</formula>
    </cfRule>
  </conditionalFormatting>
  <conditionalFormatting sqref="G66:R67 G60:R61">
    <cfRule type="cellIs" dxfId="28" priority="65" stopIfTrue="1" operator="equal">
      <formula>0</formula>
    </cfRule>
  </conditionalFormatting>
  <conditionalFormatting sqref="G66:R67">
    <cfRule type="cellIs" dxfId="27" priority="64" stopIfTrue="1" operator="greaterThan">
      <formula>0</formula>
    </cfRule>
  </conditionalFormatting>
  <conditionalFormatting sqref="H10:I10">
    <cfRule type="expression" dxfId="26" priority="9">
      <formula>IF(AND($H$10="",OR($C$34&lt;&gt;0,$L$34&lt;&gt;0,SUM($F$42:$F$51),$E$59&lt;&gt;0,$E$62&lt;&gt;0,$E$65&lt;&gt;0),OR($C$34&lt;&gt;0,$L$34&lt;&gt;0)),1)</formula>
    </cfRule>
  </conditionalFormatting>
  <conditionalFormatting sqref="H11:J11">
    <cfRule type="expression" dxfId="25" priority="8">
      <formula>IF(AND($H$11="",OR($C$34&lt;&gt;0,$L$34&lt;&gt;0,SUM($F$42:$F$51),$E$59&lt;&gt;0,$E$62&lt;&gt;0,$E$65&lt;&gt;0),OR($C$34&lt;&gt;0,$L$34&lt;&gt;0)),1)</formula>
    </cfRule>
  </conditionalFormatting>
  <conditionalFormatting sqref="I60:I61">
    <cfRule type="cellIs" dxfId="24" priority="57" stopIfTrue="1" operator="lessThan">
      <formula>J60</formula>
    </cfRule>
  </conditionalFormatting>
  <conditionalFormatting sqref="I63:I64">
    <cfRule type="cellIs" dxfId="23" priority="30" stopIfTrue="1" operator="lessThan">
      <formula>J63</formula>
    </cfRule>
  </conditionalFormatting>
  <conditionalFormatting sqref="I66:I67">
    <cfRule type="cellIs" dxfId="22" priority="55" stopIfTrue="1" operator="lessThan">
      <formula>J66</formula>
    </cfRule>
  </conditionalFormatting>
  <conditionalFormatting sqref="K60:K61">
    <cfRule type="cellIs" dxfId="21" priority="59" stopIfTrue="1" operator="lessThan">
      <formula>L60</formula>
    </cfRule>
  </conditionalFormatting>
  <conditionalFormatting sqref="K63:K64">
    <cfRule type="cellIs" dxfId="20" priority="32" stopIfTrue="1" operator="lessThan">
      <formula>L63</formula>
    </cfRule>
  </conditionalFormatting>
  <conditionalFormatting sqref="K66:K67">
    <cfRule type="cellIs" dxfId="19" priority="54" stopIfTrue="1" operator="lessThan">
      <formula>L66</formula>
    </cfRule>
  </conditionalFormatting>
  <conditionalFormatting sqref="L28:L34">
    <cfRule type="expression" dxfId="18" priority="17">
      <formula>IF(SUM(M28:P28)&lt;&gt;L28,1)</formula>
    </cfRule>
  </conditionalFormatting>
  <conditionalFormatting sqref="L55:O55">
    <cfRule type="expression" dxfId="17" priority="67" stopIfTrue="1">
      <formula>IF($G$55&lt;&gt;"",1)</formula>
    </cfRule>
  </conditionalFormatting>
  <conditionalFormatting sqref="M29:M30 M32:M33">
    <cfRule type="expression" dxfId="16" priority="43">
      <formula>AND(OR(MONTH($E$2)=1,MONTH($E$2)=10,MONTH($E$2)=7),$M$34=0,OR($N$34&gt;0,$O$34&gt;0,$P$34&gt;0))</formula>
    </cfRule>
  </conditionalFormatting>
  <conditionalFormatting sqref="M60:M61">
    <cfRule type="cellIs" dxfId="15" priority="58" stopIfTrue="1" operator="lessThan">
      <formula>N60</formula>
    </cfRule>
  </conditionalFormatting>
  <conditionalFormatting sqref="M63:M64">
    <cfRule type="cellIs" dxfId="14" priority="31" stopIfTrue="1" operator="lessThan">
      <formula>N63</formula>
    </cfRule>
  </conditionalFormatting>
  <conditionalFormatting sqref="M66:M67">
    <cfRule type="cellIs" dxfId="13" priority="53" stopIfTrue="1" operator="lessThan">
      <formula>N66</formula>
    </cfRule>
  </conditionalFormatting>
  <conditionalFormatting sqref="M27:P27">
    <cfRule type="expression" dxfId="12" priority="93">
      <formula>M34&gt;0</formula>
    </cfRule>
  </conditionalFormatting>
  <conditionalFormatting sqref="M29:P30 M32:P33">
    <cfRule type="expression" dxfId="11" priority="45" stopIfTrue="1">
      <formula>IF(OR(AND(M29="",D29&lt;&gt;""),M29&lt;D29),1)</formula>
    </cfRule>
  </conditionalFormatting>
  <conditionalFormatting sqref="N29:N30 N32:N33">
    <cfRule type="expression" dxfId="10" priority="41">
      <formula>AND(OR(MONTH($E$2)=1,MONTH($E$2)=10),$N$34=0,OR($O$34&gt;0,$P$34&gt;0))</formula>
    </cfRule>
  </conditionalFormatting>
  <conditionalFormatting sqref="O29:O30 O32:O33">
    <cfRule type="expression" dxfId="9" priority="39">
      <formula>AND(MONTH($E$2)=1,$O$34=0,$P$34&gt;0)</formula>
    </cfRule>
  </conditionalFormatting>
  <conditionalFormatting sqref="O60:O61">
    <cfRule type="cellIs" dxfId="8" priority="50" stopIfTrue="1" operator="lessThan">
      <formula>P60</formula>
    </cfRule>
  </conditionalFormatting>
  <conditionalFormatting sqref="O63:O64">
    <cfRule type="cellIs" dxfId="7" priority="29" stopIfTrue="1" operator="lessThan">
      <formula>P63</formula>
    </cfRule>
  </conditionalFormatting>
  <conditionalFormatting sqref="O66:O67">
    <cfRule type="cellIs" dxfId="6" priority="52" stopIfTrue="1" operator="lessThan">
      <formula>P66</formula>
    </cfRule>
  </conditionalFormatting>
  <conditionalFormatting sqref="Q60:Q61">
    <cfRule type="cellIs" dxfId="5" priority="49" stopIfTrue="1" operator="lessThan">
      <formula>R60</formula>
    </cfRule>
  </conditionalFormatting>
  <conditionalFormatting sqref="Q63:Q64">
    <cfRule type="cellIs" dxfId="4" priority="28" stopIfTrue="1" operator="lessThan">
      <formula>R63</formula>
    </cfRule>
  </conditionalFormatting>
  <conditionalFormatting sqref="Q66:Q67">
    <cfRule type="cellIs" dxfId="3" priority="51" stopIfTrue="1" operator="lessThan">
      <formula>R66</formula>
    </cfRule>
  </conditionalFormatting>
  <conditionalFormatting sqref="S59">
    <cfRule type="notContainsBlanks" dxfId="2" priority="88">
      <formula>LEN(TRIM(S59))&gt;0</formula>
    </cfRule>
  </conditionalFormatting>
  <conditionalFormatting sqref="S62">
    <cfRule type="notContainsBlanks" dxfId="1" priority="87">
      <formula>LEN(TRIM(S62))&gt;0</formula>
    </cfRule>
  </conditionalFormatting>
  <conditionalFormatting sqref="S65">
    <cfRule type="notContainsBlanks" dxfId="0" priority="86">
      <formula>LEN(TRIM(S65))&gt;0</formula>
    </cfRule>
  </conditionalFormatting>
  <dataValidations count="17">
    <dataValidation type="textLength" allowBlank="1" showInputMessage="1" showErrorMessage="1" errorTitle="COD R.U.C.M." error="Verificati! _x000a_(sase caractere)" promptTitle="COD R.U.C.M." prompt="...6 caractere..." sqref="C8" xr:uid="{B870FEB9-3332-4322-A66D-16AEE3CF7BFD}">
      <formula1>6</formula1>
      <formula2>6</formula2>
    </dataValidation>
    <dataValidation type="textLength" allowBlank="1" showInputMessage="1" showErrorMessage="1" errorTitle="COD PARAFA" error="Verificati! _x000a_(sase caractere)" promptTitle="COD PARAFA" prompt="...6 caractere..." sqref="C19" xr:uid="{1EB9CC2B-D357-45B3-983E-8DE7EFD27B14}">
      <formula1>6</formula1>
      <formula2>6</formula2>
    </dataValidation>
    <dataValidation type="date" operator="greaterThan" allowBlank="1" showInputMessage="1" showErrorMessage="1" sqref="J4" xr:uid="{9FE230D1-A255-4AC6-98E4-512474B26858}">
      <formula1>2022</formula1>
    </dataValidation>
    <dataValidation type="custom" allowBlank="1" showInputMessage="1" showErrorMessage="1" errorTitle="EROARE!" error="Verificati LOCALITATEA/ MEDIUL ales! Completati DOAR in RURAL!" sqref="E60:F60 E63:F63 E66:F66" xr:uid="{13158903-7701-4221-86A3-A4D6A078FD5E}">
      <formula1>IF($C$11="U",1,"")</formula1>
    </dataValidation>
    <dataValidation type="custom" allowBlank="1" showInputMessage="1" showErrorMessage="1" errorTitle="EROARE!" error="Verificati LOCALITATEA/ MEDIUL ales! Completati DOAR in URBAN!" sqref="E67:F67 E61:F61 E64:F64" xr:uid="{ADA2F41C-0087-42FE-83AE-57AA8C5726C6}">
      <formula1>IF($C$11="R",1,"")</formula1>
    </dataValidation>
    <dataValidation type="whole" allowBlank="1" showInputMessage="1" showErrorMessage="1" errorTitle="EROARE!" error="Introduceti doar cifra &quot;0&quot; sau &quot;1&quot;_x000a_" sqref="E14:E16 G14:G16" xr:uid="{02167334-D0B4-410E-B26E-EC081DEE6B7A}">
      <formula1>0</formula1>
      <formula2>1</formula2>
    </dataValidation>
    <dataValidation type="custom" allowBlank="1" showInputMessage="1" showErrorMessage="1" errorTitle="ATENTIE!" error="completati NUMAI pentru trim. I sau trim. II_x000a__x000a_Apasati ... CANCEL" sqref="O29:O30 O32:O33 F29:F30 F32:F33" xr:uid="{549EE869-2487-416C-BE6B-B9D35283B40B}">
      <formula1>IF(OR(MONTH($E$2)=1,MONTH($E$2)&gt;9),1)</formula1>
    </dataValidation>
    <dataValidation type="custom" allowBlank="1" showInputMessage="1" showErrorMessage="1" errorTitle="ATENTIE!" error="completati NUMAI pentru trim. I_x000a__x000a_Apasati ... CANCEL" sqref="E29" xr:uid="{614B1857-2504-49A0-8291-9494C875045C}">
      <formula1>IF(OR(MONTH($E$2)=1,MONTH($E$2)&gt;6),1)</formula1>
    </dataValidation>
    <dataValidation type="custom" allowBlank="1" showInputMessage="1" showErrorMessage="1" errorTitle="ATENTIE!" error="completati NUMAI pentru trimestrul I_x000a__x000a_Apasati ... CANCEL" sqref="N29:N30 N32:N33 E30 E32:E33" xr:uid="{4AA513F7-639D-4151-981C-DFCF6099CD6B}">
      <formula1>IF(OR(MONTH($E$2)=1,MONTH($E$2)&gt;6),1)</formula1>
    </dataValidation>
    <dataValidation type="custom" allowBlank="1" showInputMessage="1" showErrorMessage="1" errorTitle="ATENTIE!" error="completati NUMAI pentru trim. I, trim. II sau trim. III_x000a__x000a_Apasati ... CANCEL" sqref="G29:G30 G32:G33 P29:P30 P32:P33" xr:uid="{542B0582-4634-40A8-9CA6-E7BE5FEFC63B}">
      <formula1>IF(OR(MONTH($E$2)=1,MONTH($E$2)&gt;10),1)</formula1>
    </dataValidation>
    <dataValidation type="list" allowBlank="1" showInputMessage="1" showErrorMessage="1" errorTitle="Lista derulanta!" error="..alegeti din lista UAT-ul" promptTitle="Municipiul/ Oras/ Comuna" prompt="...alegeti din lista UAT-ul..." sqref="C10:F10" xr:uid="{51001B1F-9534-4C21-AD2E-6FEE34C272AF}">
      <formula1>$B$500:$B$598</formula1>
    </dataValidation>
    <dataValidation type="custom" allowBlank="1" showInputMessage="1" showErrorMessage="1" errorTitle="Nu puteti completa, deoarece:" error="1. aveti unitatea sanitara in RURAL completati personalul NUMAI in RURAL !_x000a_...sau.._x000a_2. puteti completa NUMAI in luna Iulie sau Ianuarie (raportare capitolul 5 - semestrial)_x000a__x000a_Apasati butonul - Cancel_x000a_" sqref="G66:R66 H60:R60" xr:uid="{D379C9F0-2281-4D86-AF23-109AF79EA1E5}">
      <formula1>AND($C$11="U",OR(MONTH($E$2)=1,MONTH($E$2)=7))</formula1>
    </dataValidation>
    <dataValidation type="custom" allowBlank="1" showInputMessage="1" showErrorMessage="1" errorTitle="Nu puteti completa, deoarece:" error="1. aveti unitatea sanitara in URBAN, completati personalul NUMAI in URBAN !_x000a_...sau..._x000a_2. puteti completa datele NUMAI in luna Ianuarie sau Iulie   _x000a_( raportarea capitolului 5 - se face semestrial )_x000a__x000a_Apasati butonul - Cancel" sqref="G61" xr:uid="{988CD7C2-A9B6-453A-8EA4-66238D12E294}">
      <formula1>AND($C$11="R",OR(MONTH($E$2)=1,MONTH($E$2)=7))</formula1>
    </dataValidation>
    <dataValidation type="custom" allowBlank="1" showInputMessage="1" showErrorMessage="1" errorTitle="Nu puteti completa, deoarece:" error="1. aveti unitatea sanitara in RURAL, completati personalul NUMAI in RURAL !_x000a_...sau..._x000a_2. puteti completa datele NUMAI in luna Ianuarie sau Iulie   _x000a_( raportarea capitolului 5 - se face semestrial )_x000a__x000a_Apasati butonul - Cancel" sqref="G60" xr:uid="{8D3AB4EA-8234-46C6-9275-CD36FB006A1E}">
      <formula1>AND($C$11="U",OR(MONTH($E$2)=1,MONTH($E$2)=7))</formula1>
    </dataValidation>
    <dataValidation type="custom" allowBlank="1" showInputMessage="1" showErrorMessage="1" errorTitle="Nu puteti completa, deoarece:" error="1. Aveti unitatea sanitara in RURAL completati personalul NUMAI in RURAL !_x000a_...sau.._x000a_2. puteti completa NUMAI in luna Iulie sau Ianuarie (raportare capitolul 5 - semestrial)_x000a__x000a_Apasati butonul - Cancel_x000a_" sqref="G63:R63" xr:uid="{4772E47A-C82D-46B8-A89C-471889022721}">
      <formula1>AND($C$11="U",OR(MONTH($E$2)=1,MONTH($E$2)=7))</formula1>
    </dataValidation>
    <dataValidation type="custom" allowBlank="1" showInputMessage="1" showErrorMessage="1" errorTitle="Nu puteti completa, deoarece:" error="1. aveti unitatea sanitara in URBAN, completati personalul NUMAI in URBAN !_x000a_...sau.._x000a_2. puteti completa NUMAI in luna Iulie sau Ianuarie (raportare capitolul 5 - semestrial)_x000a__x000a_Apasati butonul - Cancel" sqref="G67:R67 H61:R61 G64:R64" xr:uid="{471C8A4B-DF02-4C4C-A538-76D611C6F18A}">
      <formula1>AND($C$11="R",OR(MONTH($E$2)=1,MONTH($E$2)=7))</formula1>
    </dataValidation>
    <dataValidation type="custom" errorStyle="information" allowBlank="1" showInputMessage="1" showErrorMessage="1" errorTitle="Adresa email incorecta!" error="Verificati edresa de email introdusa! ( exemplu@gmail.com )" sqref="H11:J11" xr:uid="{9BED6C27-97AB-4DF8-8A38-82A5244A0C6F}">
      <formula1>AND(IFERROR(FIND(".",H11),FALSE),IFERROR(FIND(".",H11,FIND("@",H11)),FALSE))</formula1>
    </dataValidation>
  </dataValidation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STOM_2026</vt:lpstr>
      <vt:lpstr>STOM_2026!Print_Area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 28</dc:creator>
  <cp:lastModifiedBy>dspiasi02</cp:lastModifiedBy>
  <dcterms:created xsi:type="dcterms:W3CDTF">2023-02-25T08:21:33Z</dcterms:created>
  <dcterms:modified xsi:type="dcterms:W3CDTF">2026-03-19T12:46:10Z</dcterms:modified>
</cp:coreProperties>
</file>