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1" activeTab="0"/>
  </bookViews>
  <sheets>
    <sheet name="ACTIV_PREVALENTA_PERS_DOT" sheetId="1" r:id="rId1"/>
  </sheets>
  <definedNames>
    <definedName name="LINIE">#N/A</definedName>
    <definedName name="_xlnm.Print_Area" localSheetId="0">'ACTIV_PREVALENTA_PERS_DOT'!$B$39:$P$52</definedName>
  </definedNames>
  <calcPr fullCalcOnLoad="1"/>
</workbook>
</file>

<file path=xl/sharedStrings.xml><?xml version="1.0" encoding="utf-8"?>
<sst xmlns="http://schemas.openxmlformats.org/spreadsheetml/2006/main" count="701" uniqueCount="247">
  <si>
    <t>E66</t>
  </si>
  <si>
    <t>I27.9</t>
  </si>
  <si>
    <t>9.Educatie  Sanitara</t>
  </si>
  <si>
    <t>PREVALENTA</t>
  </si>
  <si>
    <t>AD+CP</t>
  </si>
  <si>
    <t>NUMAR</t>
  </si>
  <si>
    <t>VIZITE</t>
  </si>
  <si>
    <t>0-1 an</t>
  </si>
  <si>
    <t>X</t>
  </si>
  <si>
    <t>ANUL</t>
  </si>
  <si>
    <t>Copii alim.la sin</t>
  </si>
  <si>
    <t xml:space="preserve">   AI   CUNOASTERII   SANATATII</t>
  </si>
  <si>
    <t>RAMASI -PREVALENTA</t>
  </si>
  <si>
    <t>VERIFICARE  GR.VIRSTA SI</t>
  </si>
  <si>
    <t xml:space="preserve">   TRIM   ______   </t>
  </si>
  <si>
    <t>femei</t>
  </si>
  <si>
    <t>total:   din care</t>
  </si>
  <si>
    <t>din</t>
  </si>
  <si>
    <t>sub 24 ani</t>
  </si>
  <si>
    <t>25-34 ani</t>
  </si>
  <si>
    <t>35-44ani</t>
  </si>
  <si>
    <t>45-54 ani</t>
  </si>
  <si>
    <t>55-64ani</t>
  </si>
  <si>
    <t>65si peste</t>
  </si>
  <si>
    <t>personal</t>
  </si>
  <si>
    <t>care</t>
  </si>
  <si>
    <t>medici de familie</t>
  </si>
  <si>
    <t>urban</t>
  </si>
  <si>
    <t>rural</t>
  </si>
  <si>
    <t>personal.mediu</t>
  </si>
  <si>
    <t>Nr. crt.</t>
  </si>
  <si>
    <t>Categorii de</t>
  </si>
  <si>
    <t>pers. sanit. auxiliar</t>
  </si>
  <si>
    <t>VERIFICARE  TOT- FEM</t>
  </si>
  <si>
    <t xml:space="preserve">sub 15 </t>
  </si>
  <si>
    <t>20-24</t>
  </si>
  <si>
    <t xml:space="preserve"> 25 -29</t>
  </si>
  <si>
    <t xml:space="preserve"> 30 -34</t>
  </si>
  <si>
    <t xml:space="preserve"> 35 -39</t>
  </si>
  <si>
    <t xml:space="preserve"> 40 -44</t>
  </si>
  <si>
    <t xml:space="preserve"> 45 -49</t>
  </si>
  <si>
    <t xml:space="preserve"> 50  ani </t>
  </si>
  <si>
    <t>din care:femei</t>
  </si>
  <si>
    <t>Specificare</t>
  </si>
  <si>
    <t>VERIFICARE</t>
  </si>
  <si>
    <t xml:space="preserve">1.Evidenta gravidelor </t>
  </si>
  <si>
    <t>2.Gravide nou depistate pe grupe  de virsta</t>
  </si>
  <si>
    <t xml:space="preserve">3.Evidenta copiilor sub 3 ani cu malnutritie proteino-calorica </t>
  </si>
  <si>
    <t>VERIFICARE  GRAVIDE RISC /  NOU  DEP.</t>
  </si>
  <si>
    <t>E55</t>
  </si>
  <si>
    <t>15-19</t>
  </si>
  <si>
    <t>Comp. Statistica Informatica  in Sanatate Publica</t>
  </si>
  <si>
    <t xml:space="preserve">LOCALITATEA </t>
  </si>
  <si>
    <t xml:space="preserve">UNITATEA  </t>
  </si>
  <si>
    <t xml:space="preserve">ADRESA    </t>
  </si>
  <si>
    <t xml:space="preserve">                  APROBAT LEGEA  nr.95/2006  </t>
  </si>
  <si>
    <t xml:space="preserve">                   DARE DE SEAMA PRIVIND PRINCIPALII INDICATORI</t>
  </si>
  <si>
    <t>TELEFON___________</t>
  </si>
  <si>
    <t>TOTAL</t>
  </si>
  <si>
    <t>A</t>
  </si>
  <si>
    <t>B</t>
  </si>
  <si>
    <t xml:space="preserve">               MS Ec.4.2</t>
  </si>
  <si>
    <t>COD PARAFA</t>
  </si>
  <si>
    <t xml:space="preserve">   01</t>
  </si>
  <si>
    <t xml:space="preserve">   02</t>
  </si>
  <si>
    <t xml:space="preserve">   03</t>
  </si>
  <si>
    <t xml:space="preserve">   04</t>
  </si>
  <si>
    <t xml:space="preserve">    05</t>
  </si>
  <si>
    <t xml:space="preserve">   06</t>
  </si>
  <si>
    <t xml:space="preserve">   07</t>
  </si>
  <si>
    <t xml:space="preserve">  08</t>
  </si>
  <si>
    <t xml:space="preserve">  09</t>
  </si>
  <si>
    <t>01</t>
  </si>
  <si>
    <t>din care:</t>
  </si>
  <si>
    <t xml:space="preserve">  Nou  intrate in evidenta</t>
  </si>
  <si>
    <t>Scoase</t>
  </si>
  <si>
    <t>Ramase</t>
  </si>
  <si>
    <t>Aflate</t>
  </si>
  <si>
    <t>Tot.din</t>
  </si>
  <si>
    <t>Nou de-</t>
  </si>
  <si>
    <t>din care</t>
  </si>
  <si>
    <t>Nou depist.dupa luna sarc.</t>
  </si>
  <si>
    <t xml:space="preserve">Venite </t>
  </si>
  <si>
    <t xml:space="preserve">  din</t>
  </si>
  <si>
    <t xml:space="preserve">   in</t>
  </si>
  <si>
    <t xml:space="preserve">  care:</t>
  </si>
  <si>
    <t>pistate</t>
  </si>
  <si>
    <t>gr.risc</t>
  </si>
  <si>
    <t xml:space="preserve">  I-III</t>
  </si>
  <si>
    <t xml:space="preserve">  IV-V</t>
  </si>
  <si>
    <t xml:space="preserve">  VI-IX</t>
  </si>
  <si>
    <t>alte cab.</t>
  </si>
  <si>
    <t>evidenta</t>
  </si>
  <si>
    <t xml:space="preserve">   08</t>
  </si>
  <si>
    <t xml:space="preserve">   09</t>
  </si>
  <si>
    <t xml:space="preserve">  Rind</t>
  </si>
  <si>
    <t xml:space="preserve">   AFLATI</t>
  </si>
  <si>
    <t xml:space="preserve">  INTRATI( C.N.)  </t>
  </si>
  <si>
    <t xml:space="preserve">       IESITI</t>
  </si>
  <si>
    <t>din care  DECEDATI</t>
  </si>
  <si>
    <t>RAMASI IN EVIDENTA</t>
  </si>
  <si>
    <t xml:space="preserve">total  </t>
  </si>
  <si>
    <t xml:space="preserve">total </t>
  </si>
  <si>
    <t xml:space="preserve">La  3 l </t>
  </si>
  <si>
    <t xml:space="preserve">La  6 l </t>
  </si>
  <si>
    <t xml:space="preserve"> 0-3ani</t>
  </si>
  <si>
    <t>sub 1an</t>
  </si>
  <si>
    <t xml:space="preserve"> 0-3ani   </t>
  </si>
  <si>
    <t>0-3ani</t>
  </si>
  <si>
    <t xml:space="preserve">  07</t>
  </si>
  <si>
    <t>Total</t>
  </si>
  <si>
    <t xml:space="preserve">  0-1 an</t>
  </si>
  <si>
    <t xml:space="preserve"> 1-2</t>
  </si>
  <si>
    <t xml:space="preserve"> 3- 4 ani</t>
  </si>
  <si>
    <t xml:space="preserve"> 5 -14</t>
  </si>
  <si>
    <t xml:space="preserve">15 64ani  </t>
  </si>
  <si>
    <t xml:space="preserve">65 ani  </t>
  </si>
  <si>
    <t>Nr.ore</t>
  </si>
  <si>
    <t>Nr.actiuni  educ.sanitare</t>
  </si>
  <si>
    <t>Nr.act. cu</t>
  </si>
  <si>
    <t>ani</t>
  </si>
  <si>
    <t>si peste</t>
  </si>
  <si>
    <t>absolventi</t>
  </si>
  <si>
    <t>predate</t>
  </si>
  <si>
    <t>lectii, conferinte</t>
  </si>
  <si>
    <t>alte fr.jud</t>
  </si>
  <si>
    <t>CONSULTATII</t>
  </si>
  <si>
    <t>ADULTI</t>
  </si>
  <si>
    <t>COPII</t>
  </si>
  <si>
    <t>ADUTI</t>
  </si>
  <si>
    <t>din care 0 - 1 an</t>
  </si>
  <si>
    <t xml:space="preserve">   X</t>
  </si>
  <si>
    <t>CABINET</t>
  </si>
  <si>
    <t>DOMICILIU</t>
  </si>
  <si>
    <t>MEDICI</t>
  </si>
  <si>
    <t>CADRE MEDII</t>
  </si>
  <si>
    <t>ALT.PERS</t>
  </si>
  <si>
    <t>total</t>
  </si>
  <si>
    <t>SPEC.</t>
  </si>
  <si>
    <t>primari</t>
  </si>
  <si>
    <t>medicala</t>
  </si>
  <si>
    <t>spec.</t>
  </si>
  <si>
    <t>pediatr.</t>
  </si>
  <si>
    <t>medic</t>
  </si>
  <si>
    <t>obst.</t>
  </si>
  <si>
    <t>igiena</t>
  </si>
  <si>
    <t>alte</t>
  </si>
  <si>
    <t>Cord pulmonar cronic</t>
  </si>
  <si>
    <t>__</t>
  </si>
  <si>
    <t>Trimestrul I</t>
  </si>
  <si>
    <t>Trimestrul II</t>
  </si>
  <si>
    <t>Trimestrul III</t>
  </si>
  <si>
    <t>Trimestrul IV</t>
  </si>
  <si>
    <t>BOLNAVI  RAMASI IN  EVIDENTA ( AFECTIUNI  NOI  SI VECHI)</t>
  </si>
  <si>
    <t>Rând</t>
  </si>
  <si>
    <t>Tbc.</t>
  </si>
  <si>
    <t>Malarie</t>
  </si>
  <si>
    <t>Tumori maligne C00-C97</t>
  </si>
  <si>
    <t>Anemii  (se exclud anemiile secundare) D50-D64</t>
  </si>
  <si>
    <t>Guşa simplă şi nodulară netoxică E01-E04</t>
  </si>
  <si>
    <t>Diabet zaharat</t>
  </si>
  <si>
    <t>Malnutriţie proteinocalorică E40-E46</t>
  </si>
  <si>
    <t>Rahitism evolutiv</t>
  </si>
  <si>
    <t>Obezitate</t>
  </si>
  <si>
    <t>Tulburări mentale şi de comportament F00-F99</t>
  </si>
  <si>
    <t>Boli psihice</t>
  </si>
  <si>
    <t>Boala Alzheimer G30</t>
  </si>
  <si>
    <t>Scleroză multiplă</t>
  </si>
  <si>
    <t>A15-A19</t>
  </si>
  <si>
    <t>B50-B54</t>
  </si>
  <si>
    <t>E10-E14</t>
  </si>
  <si>
    <t>F01-F39</t>
  </si>
  <si>
    <t xml:space="preserve"> G35</t>
  </si>
  <si>
    <t>- continuare -</t>
  </si>
  <si>
    <t>Epilepsie</t>
  </si>
  <si>
    <t>Reumatism articular acut     I00-I02</t>
  </si>
  <si>
    <r>
      <t xml:space="preserve">Cardiopatii reumatism. </t>
    </r>
    <r>
      <rPr>
        <sz val="8"/>
        <color indexed="48"/>
        <rFont val="Times New Roman"/>
        <family val="1"/>
      </rPr>
      <t>cornice</t>
    </r>
  </si>
  <si>
    <t xml:space="preserve">Boli hipertensive  I10-I15    </t>
  </si>
  <si>
    <t>Cardiopatie ischemică</t>
  </si>
  <si>
    <t>Boli cerebro-vasculare</t>
  </si>
  <si>
    <t>Boli pulmonare cronice obstruct. J41-J47</t>
  </si>
  <si>
    <t>Boală ulceroasă K25-K28</t>
  </si>
  <si>
    <t>Ciroza şi alte hepatite cronice K70-K76</t>
  </si>
  <si>
    <t xml:space="preserve">Insificienţa renală cronică </t>
  </si>
  <si>
    <t>Calculoză urinară</t>
  </si>
  <si>
    <t>Anomalii congenitale</t>
  </si>
  <si>
    <t>Anom. congenit. ap. circulator</t>
  </si>
  <si>
    <t>Maladia Down Q90</t>
  </si>
  <si>
    <t>G40-G41</t>
  </si>
  <si>
    <t>I05-I09</t>
  </si>
  <si>
    <t>I20-I25</t>
  </si>
  <si>
    <t>I60-I69</t>
  </si>
  <si>
    <t xml:space="preserve">N00-N08; </t>
  </si>
  <si>
    <t>N20-N23</t>
  </si>
  <si>
    <t>Q00-Q99</t>
  </si>
  <si>
    <t>Q20-Q28</t>
  </si>
  <si>
    <t>N10-N19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</si>
  <si>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</si>
  <si>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</si>
  <si>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</si>
  <si>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</si>
  <si>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</si>
  <si>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</si>
  <si>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</si>
  <si>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</si>
  <si>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</si>
  <si>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</si>
  <si>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</si>
  <si>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</si>
  <si>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</si>
  <si>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</si>
  <si>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</si>
  <si>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5. Populatie  asistata</t>
  </si>
  <si>
    <t xml:space="preserve">6.  Consultatii  </t>
  </si>
  <si>
    <t>7. Tratamente</t>
  </si>
  <si>
    <t>8. Numar persoane pe grupe de virsta</t>
  </si>
  <si>
    <t>10. Numar persoane pe specialitati</t>
  </si>
  <si>
    <t>SPEC. C.MEDIU</t>
  </si>
  <si>
    <t>SPEC. MEDIC</t>
  </si>
  <si>
    <t>Rămaşi în evidenţă  TR.1</t>
  </si>
  <si>
    <t>Rămaşi în evidenţă TR 2</t>
  </si>
  <si>
    <t>Rămaşi în evidenţă  TR.3</t>
  </si>
  <si>
    <t>Rămaşi în evidenţă TR 4</t>
  </si>
  <si>
    <t>11. Activitate personal mediui</t>
  </si>
  <si>
    <r>
      <t>MEDIUL</t>
    </r>
    <r>
      <rPr>
        <b/>
        <sz val="12"/>
        <color indexed="12"/>
        <rFont val="Courier"/>
        <family val="3"/>
      </rPr>
      <t xml:space="preserve">  U / R</t>
    </r>
  </si>
  <si>
    <t>NUME &amp; PRENUME MEDIC</t>
  </si>
  <si>
    <t>Nr. Crt.</t>
  </si>
  <si>
    <t>1</t>
  </si>
  <si>
    <t>2</t>
  </si>
  <si>
    <t>1.    </t>
  </si>
  <si>
    <t>11. Dotarea unitatilor sanitare cu echipamente medicale</t>
  </si>
  <si>
    <t>Aparate:</t>
  </si>
  <si>
    <t>ECHOGRAF</t>
  </si>
  <si>
    <t xml:space="preserve">ANUL  </t>
  </si>
  <si>
    <r>
      <t xml:space="preserve">   </t>
    </r>
    <r>
      <rPr>
        <b/>
        <i/>
        <u val="single"/>
        <sz val="18"/>
        <color indexed="53"/>
        <rFont val="Arial"/>
        <family val="2"/>
      </rPr>
      <t>=  Pentru  cap.  6,  7, si 9   se  vor inscrie  datele cumulat pentru  trimestrul, semestrul, 9 luni  si an =</t>
    </r>
  </si>
  <si>
    <r>
      <t xml:space="preserve"> </t>
    </r>
    <r>
      <rPr>
        <b/>
        <i/>
        <u val="single"/>
        <sz val="18"/>
        <color indexed="53"/>
        <rFont val="Arial"/>
        <family val="2"/>
      </rPr>
      <t xml:space="preserve">Se  vor inscrie  datele cumulat pentru  trimestrul, semestrul, 9 luni  si an </t>
    </r>
  </si>
  <si>
    <t>E.K.G.</t>
  </si>
  <si>
    <t>tel ./ fax ________________</t>
  </si>
  <si>
    <t>e-mail  _________________</t>
  </si>
  <si>
    <t>site:  www.________</t>
  </si>
  <si>
    <t>0232 211893</t>
  </si>
  <si>
    <t>dsp99@dspiasi.ro</t>
  </si>
  <si>
    <t>dspiasi.ro</t>
  </si>
  <si>
    <t>DSP IASI</t>
  </si>
  <si>
    <t xml:space="preserve">    COD UNITATE REGISTRUL UNIC AL CABINETELOR MED.</t>
  </si>
  <si>
    <t>CODUL FISCAL</t>
  </si>
  <si>
    <t>CIF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</si>
</sst>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_)"/>
    <numFmt numFmtId="173" formatCode="0.0"/>
  </numFmts>
  <fonts count="174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ourier"/>
      <family val="3"/>
    </font>
    <font>
      <b/>
      <sz val="12"/>
      <color indexed="8"/>
      <name val="Courier"/>
      <family val="3"/>
    </font>
    <font>
      <b/>
      <sz val="12"/>
      <name val="Courier"/>
      <family val="3"/>
    </font>
    <font>
      <sz val="8"/>
      <color indexed="8"/>
      <name val="Arial RO"/>
      <family val="2"/>
    </font>
    <font>
      <sz val="8"/>
      <name val="Arial RO"/>
      <family val="2"/>
    </font>
    <font>
      <sz val="9.5"/>
      <color indexed="8"/>
      <name val="Courier"/>
      <family val="3"/>
    </font>
    <font>
      <b/>
      <sz val="12"/>
      <name val="Arial (WT)"/>
      <family val="2"/>
    </font>
    <font>
      <b/>
      <sz val="9.5"/>
      <color indexed="8"/>
      <name val="Courier"/>
      <family val="3"/>
    </font>
    <font>
      <b/>
      <sz val="9.5"/>
      <name val="Courier"/>
      <family val="3"/>
    </font>
    <font>
      <b/>
      <sz val="10"/>
      <name val="Arial"/>
      <family val="2"/>
    </font>
    <font>
      <sz val="9.5"/>
      <name val="Arial RO"/>
      <family val="2"/>
    </font>
    <font>
      <sz val="10"/>
      <color indexed="8"/>
      <name val="Courier"/>
      <family val="3"/>
    </font>
    <font>
      <b/>
      <sz val="10"/>
      <color indexed="8"/>
      <name val="Courier"/>
      <family val="3"/>
    </font>
    <font>
      <sz val="12"/>
      <name val="Arial"/>
      <family val="2"/>
    </font>
    <font>
      <b/>
      <sz val="15"/>
      <color indexed="10"/>
      <name val="Arial RO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indexed="10"/>
      <name val="Courier"/>
      <family val="3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b/>
      <u val="single"/>
      <sz val="9.5"/>
      <color indexed="12"/>
      <name val="Courier"/>
      <family val="3"/>
    </font>
    <font>
      <b/>
      <u val="single"/>
      <sz val="10"/>
      <name val="Arial"/>
      <family val="2"/>
    </font>
    <font>
      <sz val="8"/>
      <color indexed="48"/>
      <name val="Arial CE"/>
      <family val="2"/>
    </font>
    <font>
      <sz val="8"/>
      <color indexed="48"/>
      <name val="Arial RO"/>
      <family val="2"/>
    </font>
    <font>
      <sz val="10"/>
      <color indexed="48"/>
      <name val="Arial"/>
      <family val="2"/>
    </font>
    <font>
      <b/>
      <sz val="15"/>
      <color indexed="60"/>
      <name val="Courier"/>
      <family val="3"/>
    </font>
    <font>
      <sz val="10"/>
      <color indexed="60"/>
      <name val="Arial"/>
      <family val="2"/>
    </font>
    <font>
      <sz val="12"/>
      <color indexed="60"/>
      <name val="Courier"/>
      <family val="3"/>
    </font>
    <font>
      <b/>
      <sz val="12"/>
      <color indexed="48"/>
      <name val="Courier"/>
      <family val="3"/>
    </font>
    <font>
      <i/>
      <u val="single"/>
      <sz val="10"/>
      <color indexed="53"/>
      <name val="Arial"/>
      <family val="2"/>
    </font>
    <font>
      <b/>
      <sz val="10"/>
      <color indexed="48"/>
      <name val="Arial"/>
      <family val="2"/>
    </font>
    <font>
      <sz val="12"/>
      <color indexed="9"/>
      <name val="Arial"/>
      <family val="2"/>
    </font>
    <font>
      <sz val="9"/>
      <color indexed="20"/>
      <name val="Arial"/>
      <family val="2"/>
    </font>
    <font>
      <b/>
      <sz val="9.5"/>
      <color indexed="10"/>
      <name val="Courier"/>
      <family val="3"/>
    </font>
    <font>
      <b/>
      <i/>
      <sz val="14"/>
      <color indexed="10"/>
      <name val="Arial"/>
      <family val="2"/>
    </font>
    <font>
      <sz val="8"/>
      <color indexed="12"/>
      <name val="Arial RO"/>
      <family val="0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0"/>
      <color indexed="17"/>
      <name val="Arial"/>
      <family val="2"/>
    </font>
    <font>
      <b/>
      <sz val="15"/>
      <color indexed="10"/>
      <name val="Courier"/>
      <family val="3"/>
    </font>
    <font>
      <sz val="15"/>
      <color indexed="8"/>
      <name val="Courier"/>
      <family val="3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sz val="9.5"/>
      <color indexed="10"/>
      <name val="Courier"/>
      <family val="3"/>
    </font>
    <font>
      <b/>
      <sz val="15"/>
      <color indexed="8"/>
      <name val="Courier"/>
      <family val="3"/>
    </font>
    <font>
      <b/>
      <sz val="15"/>
      <color indexed="10"/>
      <name val="Arial"/>
      <family val="2"/>
    </font>
    <font>
      <sz val="15"/>
      <name val="Arial"/>
      <family val="2"/>
    </font>
    <font>
      <sz val="12"/>
      <color indexed="12"/>
      <name val="Courier"/>
      <family val="3"/>
    </font>
    <font>
      <b/>
      <sz val="12"/>
      <color indexed="12"/>
      <name val="Courier"/>
      <family val="3"/>
    </font>
    <font>
      <sz val="9"/>
      <color indexed="12"/>
      <name val="Arial"/>
      <family val="2"/>
    </font>
    <font>
      <sz val="14"/>
      <color indexed="17"/>
      <name val="Arial"/>
      <family val="2"/>
    </font>
    <font>
      <b/>
      <u val="single"/>
      <sz val="14"/>
      <color indexed="17"/>
      <name val="Arial"/>
      <family val="2"/>
    </font>
    <font>
      <sz val="15"/>
      <color indexed="8"/>
      <name val="Arial"/>
      <family val="2"/>
    </font>
    <font>
      <sz val="10"/>
      <color indexed="10"/>
      <name val="Courier"/>
      <family val="3"/>
    </font>
    <font>
      <sz val="12"/>
      <color indexed="10"/>
      <name val="Courier"/>
      <family val="3"/>
    </font>
    <font>
      <b/>
      <sz val="16"/>
      <color indexed="57"/>
      <name val="Arial"/>
      <family val="2"/>
    </font>
    <font>
      <b/>
      <sz val="12"/>
      <color indexed="10"/>
      <name val="Arial"/>
      <family val="2"/>
    </font>
    <font>
      <b/>
      <sz val="14"/>
      <color indexed="62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 RO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 RO"/>
      <family val="0"/>
    </font>
    <font>
      <b/>
      <sz val="10"/>
      <color indexed="10"/>
      <name val="Arial RO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14"/>
      <color indexed="53"/>
      <name val="Arial"/>
      <family val="2"/>
    </font>
    <font>
      <sz val="14"/>
      <color indexed="10"/>
      <name val="Arial"/>
      <family val="2"/>
    </font>
    <font>
      <sz val="14"/>
      <color indexed="10"/>
      <name val="Courier"/>
      <family val="3"/>
    </font>
    <font>
      <sz val="12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 RO"/>
      <family val="2"/>
    </font>
    <font>
      <b/>
      <sz val="14"/>
      <color indexed="12"/>
      <name val="Arial (WT)"/>
      <family val="2"/>
    </font>
    <font>
      <sz val="15"/>
      <color indexed="12"/>
      <name val="Courier"/>
      <family val="3"/>
    </font>
    <font>
      <b/>
      <sz val="12"/>
      <color indexed="8"/>
      <name val="Arial CE"/>
      <family val="0"/>
    </font>
    <font>
      <b/>
      <sz val="14"/>
      <color indexed="14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12"/>
      <name val="Arial RO"/>
      <family val="0"/>
    </font>
    <font>
      <sz val="12"/>
      <color indexed="61"/>
      <name val="Courier"/>
      <family val="3"/>
    </font>
    <font>
      <b/>
      <sz val="15"/>
      <color indexed="61"/>
      <name val="Courier"/>
      <family val="3"/>
    </font>
    <font>
      <b/>
      <sz val="10"/>
      <color indexed="57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1"/>
      <color indexed="10"/>
      <name val="Arial"/>
      <family val="2"/>
    </font>
    <font>
      <b/>
      <sz val="16"/>
      <color indexed="12"/>
      <name val="Arial"/>
      <family val="2"/>
    </font>
    <font>
      <u val="single"/>
      <sz val="16"/>
      <color indexed="12"/>
      <name val="Arial"/>
      <family val="2"/>
    </font>
    <font>
      <b/>
      <u val="single"/>
      <sz val="14"/>
      <color indexed="12"/>
      <name val="Arial"/>
      <family val="2"/>
    </font>
    <font>
      <sz val="12"/>
      <name val="Times New Roman"/>
      <family val="1"/>
    </font>
    <font>
      <sz val="10"/>
      <color indexed="48"/>
      <name val="Times New Roman"/>
      <family val="1"/>
    </font>
    <font>
      <sz val="8"/>
      <color indexed="48"/>
      <name val="Times New Roman"/>
      <family val="1"/>
    </font>
    <font>
      <sz val="10"/>
      <name val="Times New Roman"/>
      <family val="1"/>
    </font>
    <font>
      <sz val="7"/>
      <color indexed="4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"/>
      <family val="0"/>
    </font>
    <font>
      <sz val="9"/>
      <color indexed="48"/>
      <name val="Times New Roman"/>
      <family val="1"/>
    </font>
    <font>
      <b/>
      <u val="single"/>
      <sz val="9.5"/>
      <color indexed="8"/>
      <name val="Courier"/>
      <family val="3"/>
    </font>
    <font>
      <b/>
      <sz val="14"/>
      <color indexed="8"/>
      <name val="Arial Black"/>
      <family val="2"/>
    </font>
    <font>
      <sz val="14"/>
      <color indexed="8"/>
      <name val="Arial Black"/>
      <family val="2"/>
    </font>
    <font>
      <b/>
      <i/>
      <u val="single"/>
      <sz val="18"/>
      <color indexed="53"/>
      <name val="Arial"/>
      <family val="2"/>
    </font>
    <font>
      <sz val="16"/>
      <name val="Arial"/>
      <family val="2"/>
    </font>
    <font>
      <i/>
      <u val="single"/>
      <sz val="18"/>
      <color indexed="53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u val="single"/>
      <sz val="14"/>
      <color indexed="62"/>
      <name val="Arial"/>
      <family val="2"/>
    </font>
    <font>
      <b/>
      <u val="single"/>
      <sz val="9.5"/>
      <color indexed="62"/>
      <name val="Courier"/>
      <family val="3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2"/>
      <color indexed="60"/>
      <name val="Arial RO"/>
      <family val="2"/>
    </font>
    <font>
      <b/>
      <sz val="12"/>
      <color indexed="60"/>
      <name val="Courier"/>
      <family val="3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 tint="0.39998000860214233"/>
      <name val="Times New Roman"/>
      <family val="1"/>
    </font>
    <font>
      <b/>
      <u val="single"/>
      <sz val="14"/>
      <color theme="3" tint="0.39998000860214233"/>
      <name val="Arial"/>
      <family val="2"/>
    </font>
    <font>
      <b/>
      <u val="single"/>
      <sz val="9.5"/>
      <color theme="3" tint="0.39998000860214233"/>
      <name val="Courier"/>
      <family val="3"/>
    </font>
    <font>
      <b/>
      <sz val="12"/>
      <color rgb="FFFF0000"/>
      <name val="Arial"/>
      <family val="2"/>
    </font>
    <font>
      <sz val="12"/>
      <color theme="5" tint="-0.24997000396251678"/>
      <name val="Arial"/>
      <family val="2"/>
    </font>
    <font>
      <b/>
      <sz val="12"/>
      <color theme="5" tint="-0.24997000396251678"/>
      <name val="Arial"/>
      <family val="2"/>
    </font>
    <font>
      <b/>
      <sz val="12"/>
      <color theme="5" tint="-0.24997000396251678"/>
      <name val="Arial RO"/>
      <family val="2"/>
    </font>
    <font>
      <b/>
      <sz val="12"/>
      <color theme="5" tint="-0.24997000396251678"/>
      <name val="Courier"/>
      <family val="3"/>
    </font>
    <font>
      <sz val="10"/>
      <color theme="5" tint="-0.24997000396251678"/>
      <name val="Arial"/>
      <family val="2"/>
    </font>
    <font>
      <sz val="10"/>
      <color theme="1"/>
      <name val="Arial"/>
      <family val="2"/>
    </font>
    <font>
      <b/>
      <sz val="12"/>
      <color theme="3" tint="-0.24997000396251678"/>
      <name val="Arial"/>
      <family val="2"/>
    </font>
    <font>
      <b/>
      <sz val="14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>
        <color indexed="63"/>
      </right>
      <top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>
        <color indexed="63"/>
      </right>
      <top style="double"/>
      <bottom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5" fillId="2" borderId="0" applyNumberFormat="0" applyBorder="0" applyAlignment="0" applyProtection="0"/>
    <xf numFmtId="0" fontId="145" fillId="3" borderId="0" applyNumberFormat="0" applyBorder="0" applyAlignment="0" applyProtection="0"/>
    <xf numFmtId="0" fontId="145" fillId="4" borderId="0" applyNumberFormat="0" applyBorder="0" applyAlignment="0" applyProtection="0"/>
    <xf numFmtId="0" fontId="145" fillId="5" borderId="0" applyNumberFormat="0" applyBorder="0" applyAlignment="0" applyProtection="0"/>
    <xf numFmtId="0" fontId="145" fillId="6" borderId="0" applyNumberFormat="0" applyBorder="0" applyAlignment="0" applyProtection="0"/>
    <xf numFmtId="0" fontId="145" fillId="7" borderId="0" applyNumberFormat="0" applyBorder="0" applyAlignment="0" applyProtection="0"/>
    <xf numFmtId="0" fontId="145" fillId="8" borderId="0" applyNumberFormat="0" applyBorder="0" applyAlignment="0" applyProtection="0"/>
    <xf numFmtId="0" fontId="145" fillId="9" borderId="0" applyNumberFormat="0" applyBorder="0" applyAlignment="0" applyProtection="0"/>
    <xf numFmtId="0" fontId="145" fillId="10" borderId="0" applyNumberFormat="0" applyBorder="0" applyAlignment="0" applyProtection="0"/>
    <xf numFmtId="0" fontId="145" fillId="11" borderId="0" applyNumberFormat="0" applyBorder="0" applyAlignment="0" applyProtection="0"/>
    <xf numFmtId="0" fontId="145" fillId="12" borderId="0" applyNumberFormat="0" applyBorder="0" applyAlignment="0" applyProtection="0"/>
    <xf numFmtId="0" fontId="145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46" fillId="16" borderId="0" applyNumberFormat="0" applyBorder="0" applyAlignment="0" applyProtection="0"/>
    <xf numFmtId="0" fontId="146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0" fontId="146" fillId="20" borderId="0" applyNumberFormat="0" applyBorder="0" applyAlignment="0" applyProtection="0"/>
    <xf numFmtId="0" fontId="146" fillId="21" borderId="0" applyNumberFormat="0" applyBorder="0" applyAlignment="0" applyProtection="0"/>
    <xf numFmtId="0" fontId="146" fillId="22" borderId="0" applyNumberFormat="0" applyBorder="0" applyAlignment="0" applyProtection="0"/>
    <xf numFmtId="0" fontId="146" fillId="23" borderId="0" applyNumberFormat="0" applyBorder="0" applyAlignment="0" applyProtection="0"/>
    <xf numFmtId="0" fontId="146" fillId="24" borderId="0" applyNumberFormat="0" applyBorder="0" applyAlignment="0" applyProtection="0"/>
    <xf numFmtId="0" fontId="146" fillId="25" borderId="0" applyNumberFormat="0" applyBorder="0" applyAlignment="0" applyProtection="0"/>
    <xf numFmtId="0" fontId="147" fillId="26" borderId="0" applyNumberFormat="0" applyBorder="0" applyAlignment="0" applyProtection="0"/>
    <xf numFmtId="0" fontId="148" fillId="27" borderId="1" applyNumberFormat="0" applyAlignment="0" applyProtection="0"/>
    <xf numFmtId="0" fontId="1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29" borderId="0" applyNumberFormat="0" applyBorder="0" applyAlignment="0" applyProtection="0"/>
    <xf numFmtId="0" fontId="152" fillId="0" borderId="3" applyNumberFormat="0" applyFill="0" applyAlignment="0" applyProtection="0"/>
    <xf numFmtId="0" fontId="153" fillId="0" borderId="4" applyNumberFormat="0" applyFill="0" applyAlignment="0" applyProtection="0"/>
    <xf numFmtId="0" fontId="154" fillId="0" borderId="5" applyNumberFormat="0" applyFill="0" applyAlignment="0" applyProtection="0"/>
    <xf numFmtId="0" fontId="154" fillId="0" borderId="0" applyNumberFormat="0" applyFill="0" applyBorder="0" applyAlignment="0" applyProtection="0"/>
    <xf numFmtId="0" fontId="155" fillId="30" borderId="1" applyNumberFormat="0" applyAlignment="0" applyProtection="0"/>
    <xf numFmtId="0" fontId="156" fillId="0" borderId="6" applyNumberFormat="0" applyFill="0" applyAlignment="0" applyProtection="0"/>
    <xf numFmtId="0" fontId="1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158" fillId="27" borderId="8" applyNumberFormat="0" applyAlignment="0" applyProtection="0"/>
    <xf numFmtId="9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9" applyNumberFormat="0" applyFill="0" applyAlignment="0" applyProtection="0"/>
    <xf numFmtId="0" fontId="161" fillId="0" borderId="0" applyNumberFormat="0" applyFill="0" applyBorder="0" applyAlignment="0" applyProtection="0"/>
  </cellStyleXfs>
  <cellXfs count="69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11" xfId="0" applyFont="1" applyBorder="1" applyAlignment="1" applyProtection="1">
      <alignment/>
      <protection locked="0"/>
    </xf>
    <xf numFmtId="0" fontId="5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0" xfId="0" applyFont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0" fontId="0" fillId="0" borderId="13" xfId="0" applyBorder="1" applyAlignment="1" applyProtection="1">
      <alignment/>
      <protection locked="0"/>
    </xf>
    <xf numFmtId="0" fontId="2" fillId="34" borderId="30" xfId="0" applyFont="1" applyFill="1" applyBorder="1" applyAlignment="1" applyProtection="1">
      <alignment/>
      <protection locked="0"/>
    </xf>
    <xf numFmtId="0" fontId="2" fillId="35" borderId="17" xfId="0" applyFont="1" applyFill="1" applyBorder="1" applyAlignment="1" applyProtection="1">
      <alignment/>
      <protection locked="0"/>
    </xf>
    <xf numFmtId="0" fontId="2" fillId="35" borderId="31" xfId="0" applyFont="1" applyFill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22" fillId="36" borderId="30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2" fillId="35" borderId="17" xfId="0" applyFont="1" applyFill="1" applyBorder="1" applyAlignment="1" applyProtection="1">
      <alignment/>
      <protection locked="0"/>
    </xf>
    <xf numFmtId="0" fontId="2" fillId="35" borderId="31" xfId="0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>
      <alignment/>
    </xf>
    <xf numFmtId="0" fontId="0" fillId="0" borderId="32" xfId="0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2" fillId="34" borderId="10" xfId="0" applyFont="1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45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31" xfId="0" applyFont="1" applyBorder="1" applyAlignment="1">
      <alignment/>
    </xf>
    <xf numFmtId="0" fontId="2" fillId="0" borderId="28" xfId="0" applyFont="1" applyBorder="1" applyAlignment="1">
      <alignment/>
    </xf>
    <xf numFmtId="0" fontId="22" fillId="36" borderId="33" xfId="0" applyFont="1" applyFill="1" applyBorder="1" applyAlignment="1">
      <alignment/>
    </xf>
    <xf numFmtId="0" fontId="13" fillId="0" borderId="15" xfId="0" applyFont="1" applyBorder="1" applyAlignment="1">
      <alignment/>
    </xf>
    <xf numFmtId="0" fontId="0" fillId="37" borderId="13" xfId="0" applyFill="1" applyBorder="1" applyAlignment="1" applyProtection="1">
      <alignment/>
      <protection locked="0"/>
    </xf>
    <xf numFmtId="0" fontId="3" fillId="37" borderId="13" xfId="0" applyFont="1" applyFill="1" applyBorder="1" applyAlignment="1" applyProtection="1">
      <alignment/>
      <protection locked="0"/>
    </xf>
    <xf numFmtId="0" fontId="51" fillId="35" borderId="13" xfId="0" applyFont="1" applyFill="1" applyBorder="1" applyAlignment="1">
      <alignment/>
    </xf>
    <xf numFmtId="0" fontId="56" fillId="34" borderId="13" xfId="0" applyFont="1" applyFill="1" applyBorder="1" applyAlignment="1" applyProtection="1">
      <alignment/>
      <protection locked="0"/>
    </xf>
    <xf numFmtId="0" fontId="56" fillId="38" borderId="13" xfId="0" applyFont="1" applyFill="1" applyBorder="1" applyAlignment="1" applyProtection="1">
      <alignment/>
      <protection locked="0"/>
    </xf>
    <xf numFmtId="0" fontId="59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60" fillId="0" borderId="0" xfId="0" applyFont="1" applyAlignment="1">
      <alignment horizontal="left"/>
    </xf>
    <xf numFmtId="0" fontId="63" fillId="0" borderId="0" xfId="0" applyFont="1" applyAlignment="1">
      <alignment/>
    </xf>
    <xf numFmtId="0" fontId="57" fillId="33" borderId="10" xfId="0" applyFont="1" applyFill="1" applyBorder="1" applyAlignment="1" applyProtection="1">
      <alignment/>
      <protection locked="0"/>
    </xf>
    <xf numFmtId="0" fontId="52" fillId="37" borderId="34" xfId="0" applyFont="1" applyFill="1" applyBorder="1" applyAlignment="1" applyProtection="1">
      <alignment/>
      <protection locked="0"/>
    </xf>
    <xf numFmtId="0" fontId="58" fillId="37" borderId="35" xfId="0" applyFont="1" applyFill="1" applyBorder="1" applyAlignment="1" applyProtection="1">
      <alignment horizontal="center"/>
      <protection locked="0"/>
    </xf>
    <xf numFmtId="0" fontId="52" fillId="35" borderId="10" xfId="0" applyFont="1" applyFill="1" applyBorder="1" applyAlignment="1" applyProtection="1">
      <alignment/>
      <protection locked="0"/>
    </xf>
    <xf numFmtId="0" fontId="64" fillId="34" borderId="13" xfId="0" applyFont="1" applyFill="1" applyBorder="1" applyAlignment="1" applyProtection="1">
      <alignment/>
      <protection locked="0"/>
    </xf>
    <xf numFmtId="0" fontId="64" fillId="34" borderId="10" xfId="0" applyFont="1" applyFill="1" applyBorder="1" applyAlignment="1" applyProtection="1">
      <alignment/>
      <protection locked="0"/>
    </xf>
    <xf numFmtId="0" fontId="17" fillId="34" borderId="10" xfId="0" applyFont="1" applyFill="1" applyBorder="1" applyAlignment="1">
      <alignment/>
    </xf>
    <xf numFmtId="0" fontId="61" fillId="0" borderId="0" xfId="0" applyFont="1" applyAlignment="1">
      <alignment/>
    </xf>
    <xf numFmtId="0" fontId="0" fillId="0" borderId="13" xfId="0" applyBorder="1" applyAlignment="1">
      <alignment horizontal="center"/>
    </xf>
    <xf numFmtId="0" fontId="19" fillId="37" borderId="27" xfId="0" applyFont="1" applyFill="1" applyBorder="1" applyAlignment="1" applyProtection="1">
      <alignment/>
      <protection locked="0"/>
    </xf>
    <xf numFmtId="0" fontId="3" fillId="37" borderId="28" xfId="0" applyFont="1" applyFill="1" applyBorder="1" applyAlignment="1" applyProtection="1">
      <alignment/>
      <protection locked="0"/>
    </xf>
    <xf numFmtId="0" fontId="11" fillId="37" borderId="36" xfId="0" applyFont="1" applyFill="1" applyBorder="1" applyAlignment="1" applyProtection="1">
      <alignment/>
      <protection locked="0"/>
    </xf>
    <xf numFmtId="0" fontId="3" fillId="39" borderId="13" xfId="0" applyFont="1" applyFill="1" applyBorder="1" applyAlignment="1" applyProtection="1">
      <alignment/>
      <protection locked="0"/>
    </xf>
    <xf numFmtId="0" fontId="19" fillId="39" borderId="27" xfId="0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3" fillId="35" borderId="37" xfId="0" applyFont="1" applyFill="1" applyBorder="1" applyAlignment="1">
      <alignment/>
    </xf>
    <xf numFmtId="0" fontId="3" fillId="39" borderId="38" xfId="0" applyFont="1" applyFill="1" applyBorder="1" applyAlignment="1">
      <alignment/>
    </xf>
    <xf numFmtId="0" fontId="3" fillId="35" borderId="38" xfId="0" applyFont="1" applyFill="1" applyBorder="1" applyAlignment="1" applyProtection="1">
      <alignment/>
      <protection locked="0"/>
    </xf>
    <xf numFmtId="0" fontId="65" fillId="0" borderId="12" xfId="0" applyFont="1" applyBorder="1" applyAlignment="1">
      <alignment/>
    </xf>
    <xf numFmtId="0" fontId="66" fillId="0" borderId="14" xfId="0" applyFont="1" applyBorder="1" applyAlignment="1">
      <alignment/>
    </xf>
    <xf numFmtId="0" fontId="3" fillId="39" borderId="39" xfId="0" applyFont="1" applyFill="1" applyBorder="1" applyAlignment="1" applyProtection="1">
      <alignment/>
      <protection locked="0"/>
    </xf>
    <xf numFmtId="0" fontId="11" fillId="39" borderId="4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31" xfId="0" applyFont="1" applyBorder="1" applyAlignment="1">
      <alignment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/>
    </xf>
    <xf numFmtId="1" fontId="15" fillId="0" borderId="0" xfId="0" applyNumberFormat="1" applyFont="1" applyAlignment="1" applyProtection="1">
      <alignment/>
      <protection locked="0"/>
    </xf>
    <xf numFmtId="1" fontId="15" fillId="0" borderId="0" xfId="0" applyNumberFormat="1" applyFont="1" applyAlignment="1">
      <alignment/>
    </xf>
    <xf numFmtId="0" fontId="46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0" xfId="0" applyFont="1" applyAlignment="1">
      <alignment/>
    </xf>
    <xf numFmtId="0" fontId="2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13" fillId="0" borderId="21" xfId="0" applyFont="1" applyBorder="1" applyAlignment="1">
      <alignment/>
    </xf>
    <xf numFmtId="0" fontId="2" fillId="0" borderId="22" xfId="0" applyFont="1" applyBorder="1" applyAlignment="1" applyProtection="1">
      <alignment/>
      <protection locked="0"/>
    </xf>
    <xf numFmtId="0" fontId="0" fillId="39" borderId="41" xfId="0" applyFill="1" applyBorder="1" applyAlignment="1" applyProtection="1">
      <alignment/>
      <protection locked="0"/>
    </xf>
    <xf numFmtId="0" fontId="66" fillId="0" borderId="42" xfId="0" applyFont="1" applyBorder="1" applyAlignment="1">
      <alignment/>
    </xf>
    <xf numFmtId="0" fontId="0" fillId="0" borderId="43" xfId="0" applyBorder="1" applyAlignment="1">
      <alignment/>
    </xf>
    <xf numFmtId="0" fontId="15" fillId="0" borderId="44" xfId="0" applyFont="1" applyBorder="1" applyAlignment="1">
      <alignment/>
    </xf>
    <xf numFmtId="0" fontId="0" fillId="33" borderId="45" xfId="0" applyFill="1" applyBorder="1" applyAlignment="1" applyProtection="1">
      <alignment/>
      <protection locked="0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3" fillId="0" borderId="25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37" borderId="39" xfId="0" applyFill="1" applyBorder="1" applyAlignment="1" applyProtection="1">
      <alignment/>
      <protection locked="0"/>
    </xf>
    <xf numFmtId="0" fontId="0" fillId="37" borderId="27" xfId="0" applyFill="1" applyBorder="1" applyAlignment="1" applyProtection="1">
      <alignment/>
      <protection locked="0"/>
    </xf>
    <xf numFmtId="0" fontId="0" fillId="37" borderId="40" xfId="0" applyFill="1" applyBorder="1" applyAlignment="1" applyProtection="1">
      <alignment/>
      <protection locked="0"/>
    </xf>
    <xf numFmtId="0" fontId="9" fillId="0" borderId="18" xfId="0" applyFont="1" applyBorder="1" applyAlignment="1">
      <alignment/>
    </xf>
    <xf numFmtId="0" fontId="66" fillId="0" borderId="48" xfId="0" applyFont="1" applyBorder="1" applyAlignment="1">
      <alignment/>
    </xf>
    <xf numFmtId="0" fontId="9" fillId="0" borderId="19" xfId="0" applyFont="1" applyBorder="1" applyAlignment="1">
      <alignment/>
    </xf>
    <xf numFmtId="0" fontId="66" fillId="0" borderId="44" xfId="0" applyFont="1" applyBorder="1" applyAlignment="1">
      <alignment/>
    </xf>
    <xf numFmtId="0" fontId="3" fillId="0" borderId="49" xfId="0" applyFont="1" applyBorder="1" applyAlignment="1">
      <alignment/>
    </xf>
    <xf numFmtId="0" fontId="31" fillId="0" borderId="13" xfId="0" applyFont="1" applyBorder="1" applyAlignment="1">
      <alignment/>
    </xf>
    <xf numFmtId="0" fontId="32" fillId="0" borderId="13" xfId="0" applyFont="1" applyBorder="1" applyAlignment="1">
      <alignment/>
    </xf>
    <xf numFmtId="0" fontId="33" fillId="0" borderId="13" xfId="0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 applyProtection="1">
      <alignment/>
      <protection locked="0"/>
    </xf>
    <xf numFmtId="0" fontId="13" fillId="0" borderId="50" xfId="0" applyFont="1" applyBorder="1" applyAlignment="1" applyProtection="1">
      <alignment/>
      <protection locked="0"/>
    </xf>
    <xf numFmtId="0" fontId="23" fillId="0" borderId="51" xfId="0" applyFont="1" applyBorder="1" applyAlignment="1">
      <alignment/>
    </xf>
    <xf numFmtId="0" fontId="23" fillId="0" borderId="52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29" xfId="0" applyFont="1" applyBorder="1" applyAlignment="1">
      <alignment/>
    </xf>
    <xf numFmtId="0" fontId="13" fillId="0" borderId="22" xfId="0" applyFont="1" applyBorder="1" applyAlignment="1">
      <alignment/>
    </xf>
    <xf numFmtId="0" fontId="13" fillId="36" borderId="53" xfId="0" applyFont="1" applyFill="1" applyBorder="1" applyAlignment="1">
      <alignment/>
    </xf>
    <xf numFmtId="0" fontId="13" fillId="36" borderId="54" xfId="0" applyFont="1" applyFill="1" applyBorder="1" applyAlignment="1">
      <alignment/>
    </xf>
    <xf numFmtId="0" fontId="3" fillId="33" borderId="54" xfId="0" applyFont="1" applyFill="1" applyBorder="1" applyAlignment="1">
      <alignment/>
    </xf>
    <xf numFmtId="0" fontId="3" fillId="33" borderId="54" xfId="0" applyFont="1" applyFill="1" applyBorder="1" applyAlignment="1">
      <alignment/>
    </xf>
    <xf numFmtId="0" fontId="2" fillId="0" borderId="55" xfId="0" applyFont="1" applyBorder="1" applyAlignment="1">
      <alignment/>
    </xf>
    <xf numFmtId="0" fontId="13" fillId="0" borderId="56" xfId="0" applyFont="1" applyBorder="1" applyAlignment="1">
      <alignment/>
    </xf>
    <xf numFmtId="49" fontId="13" fillId="0" borderId="50" xfId="0" applyNumberFormat="1" applyFont="1" applyBorder="1" applyAlignment="1">
      <alignment horizontal="right"/>
    </xf>
    <xf numFmtId="0" fontId="13" fillId="0" borderId="51" xfId="0" applyFont="1" applyBorder="1" applyAlignment="1">
      <alignment/>
    </xf>
    <xf numFmtId="0" fontId="71" fillId="0" borderId="57" xfId="0" applyFont="1" applyBorder="1" applyAlignment="1">
      <alignment horizontal="right"/>
    </xf>
    <xf numFmtId="0" fontId="71" fillId="0" borderId="58" xfId="0" applyFont="1" applyBorder="1" applyAlignment="1">
      <alignment horizontal="right"/>
    </xf>
    <xf numFmtId="0" fontId="71" fillId="0" borderId="59" xfId="0" applyFont="1" applyBorder="1" applyAlignment="1">
      <alignment horizontal="right"/>
    </xf>
    <xf numFmtId="0" fontId="2" fillId="0" borderId="50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71" fillId="0" borderId="60" xfId="0" applyFont="1" applyBorder="1" applyAlignment="1">
      <alignment horizontal="center"/>
    </xf>
    <xf numFmtId="0" fontId="71" fillId="0" borderId="61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71" fillId="0" borderId="51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71" fillId="0" borderId="45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0" fontId="71" fillId="0" borderId="29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13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3" fillId="0" borderId="18" xfId="0" applyFont="1" applyBorder="1" applyAlignment="1" applyProtection="1">
      <alignment horizontal="center"/>
      <protection locked="0"/>
    </xf>
    <xf numFmtId="0" fontId="23" fillId="0" borderId="21" xfId="0" applyFont="1" applyBorder="1" applyAlignment="1">
      <alignment horizontal="center"/>
    </xf>
    <xf numFmtId="0" fontId="3" fillId="39" borderId="13" xfId="0" applyFont="1" applyFill="1" applyBorder="1" applyAlignment="1" applyProtection="1">
      <alignment/>
      <protection locked="0"/>
    </xf>
    <xf numFmtId="1" fontId="3" fillId="0" borderId="32" xfId="0" applyNumberFormat="1" applyFont="1" applyBorder="1" applyAlignment="1">
      <alignment horizontal="right"/>
    </xf>
    <xf numFmtId="1" fontId="19" fillId="0" borderId="13" xfId="0" applyNumberFormat="1" applyFont="1" applyBorder="1" applyAlignment="1" applyProtection="1">
      <alignment horizontal="right"/>
      <protection locked="0"/>
    </xf>
    <xf numFmtId="1" fontId="3" fillId="0" borderId="13" xfId="0" applyNumberFormat="1" applyFont="1" applyBorder="1" applyAlignment="1" applyProtection="1">
      <alignment horizontal="right"/>
      <protection locked="0"/>
    </xf>
    <xf numFmtId="1" fontId="3" fillId="0" borderId="27" xfId="0" applyNumberFormat="1" applyFont="1" applyBorder="1" applyAlignment="1" applyProtection="1">
      <alignment horizontal="right"/>
      <protection locked="0"/>
    </xf>
    <xf numFmtId="1" fontId="19" fillId="0" borderId="27" xfId="0" applyNumberFormat="1" applyFont="1" applyBorder="1" applyAlignment="1" applyProtection="1">
      <alignment horizontal="right"/>
      <protection locked="0"/>
    </xf>
    <xf numFmtId="1" fontId="3" fillId="0" borderId="13" xfId="0" applyNumberFormat="1" applyFont="1" applyBorder="1" applyAlignment="1" applyProtection="1">
      <alignment horizontal="right"/>
      <protection locked="0"/>
    </xf>
    <xf numFmtId="0" fontId="0" fillId="0" borderId="56" xfId="0" applyBorder="1" applyAlignment="1">
      <alignment/>
    </xf>
    <xf numFmtId="0" fontId="45" fillId="0" borderId="12" xfId="0" applyFont="1" applyBorder="1" applyAlignment="1">
      <alignment/>
    </xf>
    <xf numFmtId="0" fontId="24" fillId="35" borderId="10" xfId="0" applyFont="1" applyFill="1" applyBorder="1" applyAlignment="1">
      <alignment/>
    </xf>
    <xf numFmtId="0" fontId="24" fillId="35" borderId="11" xfId="0" applyFont="1" applyFill="1" applyBorder="1" applyAlignment="1">
      <alignment/>
    </xf>
    <xf numFmtId="0" fontId="24" fillId="35" borderId="35" xfId="0" applyFont="1" applyFill="1" applyBorder="1" applyAlignment="1">
      <alignment/>
    </xf>
    <xf numFmtId="0" fontId="24" fillId="35" borderId="16" xfId="0" applyFont="1" applyFill="1" applyBorder="1" applyAlignment="1">
      <alignment/>
    </xf>
    <xf numFmtId="0" fontId="13" fillId="0" borderId="37" xfId="0" applyFont="1" applyBorder="1" applyAlignment="1">
      <alignment horizontal="center"/>
    </xf>
    <xf numFmtId="0" fontId="0" fillId="0" borderId="41" xfId="0" applyBorder="1" applyAlignment="1">
      <alignment/>
    </xf>
    <xf numFmtId="1" fontId="3" fillId="0" borderId="47" xfId="0" applyNumberFormat="1" applyFont="1" applyBorder="1" applyAlignment="1">
      <alignment horizontal="right"/>
    </xf>
    <xf numFmtId="1" fontId="3" fillId="0" borderId="62" xfId="0" applyNumberFormat="1" applyFont="1" applyBorder="1" applyAlignment="1">
      <alignment horizontal="right"/>
    </xf>
    <xf numFmtId="1" fontId="19" fillId="0" borderId="39" xfId="0" applyNumberFormat="1" applyFont="1" applyBorder="1" applyAlignment="1" applyProtection="1">
      <alignment horizontal="right"/>
      <protection locked="0"/>
    </xf>
    <xf numFmtId="1" fontId="3" fillId="0" borderId="63" xfId="0" applyNumberFormat="1" applyFont="1" applyBorder="1" applyAlignment="1">
      <alignment horizontal="right"/>
    </xf>
    <xf numFmtId="1" fontId="3" fillId="0" borderId="64" xfId="0" applyNumberFormat="1" applyFont="1" applyBorder="1" applyAlignment="1">
      <alignment horizontal="right"/>
    </xf>
    <xf numFmtId="1" fontId="19" fillId="0" borderId="40" xfId="0" applyNumberFormat="1" applyFont="1" applyBorder="1" applyAlignment="1" applyProtection="1">
      <alignment horizontal="right"/>
      <protection locked="0"/>
    </xf>
    <xf numFmtId="49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1" fontId="19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0" fontId="2" fillId="0" borderId="48" xfId="0" applyFont="1" applyBorder="1" applyAlignment="1" applyProtection="1">
      <alignment/>
      <protection locked="0"/>
    </xf>
    <xf numFmtId="0" fontId="2" fillId="0" borderId="65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50" xfId="0" applyFont="1" applyBorder="1" applyAlignment="1" applyProtection="1">
      <alignment horizontal="center"/>
      <protection locked="0"/>
    </xf>
    <xf numFmtId="0" fontId="23" fillId="0" borderId="51" xfId="0" applyFont="1" applyBorder="1" applyAlignment="1">
      <alignment horizontal="center"/>
    </xf>
    <xf numFmtId="0" fontId="13" fillId="0" borderId="18" xfId="0" applyFont="1" applyBorder="1" applyAlignment="1" applyProtection="1">
      <alignment/>
      <protection locked="0"/>
    </xf>
    <xf numFmtId="0" fontId="23" fillId="0" borderId="21" xfId="0" applyFont="1" applyBorder="1" applyAlignment="1">
      <alignment/>
    </xf>
    <xf numFmtId="0" fontId="13" fillId="0" borderId="66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1" fontId="3" fillId="0" borderId="67" xfId="0" applyNumberFormat="1" applyFont="1" applyBorder="1" applyAlignment="1">
      <alignment horizontal="right"/>
    </xf>
    <xf numFmtId="1" fontId="3" fillId="0" borderId="38" xfId="0" applyNumberFormat="1" applyFont="1" applyBorder="1" applyAlignment="1" applyProtection="1">
      <alignment horizontal="right"/>
      <protection locked="0"/>
    </xf>
    <xf numFmtId="0" fontId="0" fillId="0" borderId="15" xfId="0" applyBorder="1" applyAlignment="1">
      <alignment/>
    </xf>
    <xf numFmtId="18" fontId="3" fillId="0" borderId="0" xfId="0" applyNumberFormat="1" applyFont="1" applyAlignment="1" applyProtection="1">
      <alignment/>
      <protection locked="0"/>
    </xf>
    <xf numFmtId="1" fontId="3" fillId="36" borderId="23" xfId="0" applyNumberFormat="1" applyFont="1" applyFill="1" applyBorder="1" applyAlignment="1">
      <alignment horizontal="right"/>
    </xf>
    <xf numFmtId="0" fontId="39" fillId="0" borderId="0" xfId="0" applyFont="1" applyAlignment="1">
      <alignment/>
    </xf>
    <xf numFmtId="0" fontId="23" fillId="0" borderId="22" xfId="0" applyFont="1" applyBorder="1" applyAlignment="1">
      <alignment/>
    </xf>
    <xf numFmtId="1" fontId="3" fillId="0" borderId="68" xfId="0" applyNumberFormat="1" applyFont="1" applyBorder="1" applyAlignment="1" applyProtection="1">
      <alignment horizontal="right"/>
      <protection locked="0"/>
    </xf>
    <xf numFmtId="1" fontId="3" fillId="0" borderId="37" xfId="0" applyNumberFormat="1" applyFont="1" applyBorder="1" applyAlignment="1" applyProtection="1">
      <alignment horizontal="right"/>
      <protection locked="0"/>
    </xf>
    <xf numFmtId="0" fontId="13" fillId="0" borderId="14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" fillId="0" borderId="42" xfId="0" applyFont="1" applyBorder="1" applyAlignment="1" applyProtection="1">
      <alignment/>
      <protection locked="0"/>
    </xf>
    <xf numFmtId="0" fontId="75" fillId="0" borderId="21" xfId="0" applyFont="1" applyBorder="1" applyAlignment="1">
      <alignment horizontal="center"/>
    </xf>
    <xf numFmtId="0" fontId="74" fillId="0" borderId="63" xfId="0" applyFont="1" applyBorder="1" applyAlignment="1">
      <alignment horizontal="center"/>
    </xf>
    <xf numFmtId="0" fontId="74" fillId="0" borderId="69" xfId="0" applyFont="1" applyBorder="1" applyAlignment="1">
      <alignment horizontal="center"/>
    </xf>
    <xf numFmtId="0" fontId="74" fillId="0" borderId="70" xfId="0" applyFont="1" applyBorder="1" applyAlignment="1">
      <alignment horizontal="center"/>
    </xf>
    <xf numFmtId="0" fontId="80" fillId="0" borderId="0" xfId="0" applyFont="1" applyAlignment="1">
      <alignment horizontal="left"/>
    </xf>
    <xf numFmtId="0" fontId="80" fillId="0" borderId="0" xfId="0" applyFont="1" applyAlignment="1" applyProtection="1">
      <alignment horizontal="left"/>
      <protection locked="0"/>
    </xf>
    <xf numFmtId="0" fontId="80" fillId="0" borderId="0" xfId="0" applyFont="1" applyAlignment="1">
      <alignment/>
    </xf>
    <xf numFmtId="0" fontId="81" fillId="0" borderId="0" xfId="0" applyFont="1" applyAlignment="1">
      <alignment horizontal="left"/>
    </xf>
    <xf numFmtId="0" fontId="59" fillId="33" borderId="0" xfId="0" applyFont="1" applyFill="1" applyAlignment="1">
      <alignment horizontal="left"/>
    </xf>
    <xf numFmtId="0" fontId="82" fillId="0" borderId="0" xfId="0" applyFont="1" applyAlignment="1">
      <alignment/>
    </xf>
    <xf numFmtId="0" fontId="54" fillId="0" borderId="0" xfId="0" applyFont="1" applyAlignment="1">
      <alignment horizontal="left"/>
    </xf>
    <xf numFmtId="0" fontId="27" fillId="33" borderId="0" xfId="0" applyFont="1" applyFill="1" applyAlignment="1" applyProtection="1">
      <alignment/>
      <protection locked="0"/>
    </xf>
    <xf numFmtId="0" fontId="84" fillId="0" borderId="0" xfId="0" applyFont="1" applyAlignment="1">
      <alignment horizontal="left"/>
    </xf>
    <xf numFmtId="0" fontId="85" fillId="0" borderId="0" xfId="0" applyFont="1" applyAlignment="1">
      <alignment/>
    </xf>
    <xf numFmtId="0" fontId="83" fillId="0" borderId="0" xfId="0" applyFont="1" applyAlignment="1">
      <alignment/>
    </xf>
    <xf numFmtId="0" fontId="85" fillId="0" borderId="0" xfId="0" applyFont="1" applyAlignment="1" applyProtection="1">
      <alignment horizontal="center"/>
      <protection locked="0"/>
    </xf>
    <xf numFmtId="0" fontId="85" fillId="0" borderId="0" xfId="0" applyFont="1" applyAlignment="1">
      <alignment horizontal="center"/>
    </xf>
    <xf numFmtId="0" fontId="86" fillId="3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9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0" fontId="24" fillId="33" borderId="0" xfId="0" applyFont="1" applyFill="1" applyAlignment="1">
      <alignment/>
    </xf>
    <xf numFmtId="0" fontId="84" fillId="0" borderId="0" xfId="0" applyFont="1" applyAlignment="1">
      <alignment/>
    </xf>
    <xf numFmtId="0" fontId="59" fillId="0" borderId="0" xfId="0" applyFont="1" applyAlignment="1">
      <alignment/>
    </xf>
    <xf numFmtId="0" fontId="56" fillId="40" borderId="13" xfId="0" applyFont="1" applyFill="1" applyBorder="1" applyAlignment="1" applyProtection="1">
      <alignment/>
      <protection locked="0"/>
    </xf>
    <xf numFmtId="0" fontId="56" fillId="35" borderId="13" xfId="0" applyFont="1" applyFill="1" applyBorder="1" applyAlignment="1">
      <alignment/>
    </xf>
    <xf numFmtId="0" fontId="56" fillId="41" borderId="13" xfId="0" applyFont="1" applyFill="1" applyBorder="1" applyAlignment="1">
      <alignment/>
    </xf>
    <xf numFmtId="0" fontId="56" fillId="41" borderId="13" xfId="0" applyFont="1" applyFill="1" applyBorder="1" applyAlignment="1" applyProtection="1">
      <alignment/>
      <protection locked="0"/>
    </xf>
    <xf numFmtId="0" fontId="56" fillId="42" borderId="13" xfId="0" applyFont="1" applyFill="1" applyBorder="1" applyAlignment="1" applyProtection="1">
      <alignment/>
      <protection locked="0"/>
    </xf>
    <xf numFmtId="0" fontId="16" fillId="36" borderId="13" xfId="0" applyFont="1" applyFill="1" applyBorder="1" applyAlignment="1">
      <alignment/>
    </xf>
    <xf numFmtId="0" fontId="60" fillId="0" borderId="0" xfId="0" applyFont="1" applyAlignment="1" applyProtection="1">
      <alignment/>
      <protection locked="0"/>
    </xf>
    <xf numFmtId="0" fontId="24" fillId="36" borderId="56" xfId="0" applyFont="1" applyFill="1" applyBorder="1" applyAlignment="1">
      <alignment/>
    </xf>
    <xf numFmtId="0" fontId="24" fillId="36" borderId="15" xfId="0" applyFont="1" applyFill="1" applyBorder="1" applyAlignment="1">
      <alignment/>
    </xf>
    <xf numFmtId="1" fontId="3" fillId="33" borderId="0" xfId="0" applyNumberFormat="1" applyFont="1" applyFill="1" applyAlignment="1">
      <alignment horizontal="right"/>
    </xf>
    <xf numFmtId="0" fontId="0" fillId="36" borderId="56" xfId="0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1" fontId="3" fillId="33" borderId="0" xfId="0" applyNumberFormat="1" applyFont="1" applyFill="1" applyAlignment="1" applyProtection="1">
      <alignment horizontal="right"/>
      <protection locked="0"/>
    </xf>
    <xf numFmtId="0" fontId="13" fillId="33" borderId="0" xfId="0" applyFont="1" applyFill="1" applyAlignment="1">
      <alignment horizontal="right"/>
    </xf>
    <xf numFmtId="0" fontId="19" fillId="36" borderId="56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44" fillId="33" borderId="0" xfId="0" applyFont="1" applyFill="1" applyAlignment="1">
      <alignment/>
    </xf>
    <xf numFmtId="0" fontId="66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73" fillId="33" borderId="0" xfId="0" applyFont="1" applyFill="1" applyAlignment="1">
      <alignment/>
    </xf>
    <xf numFmtId="0" fontId="67" fillId="0" borderId="0" xfId="0" applyFont="1" applyAlignment="1">
      <alignment horizontal="center"/>
    </xf>
    <xf numFmtId="0" fontId="43" fillId="0" borderId="0" xfId="0" applyFont="1" applyAlignment="1" applyProtection="1">
      <alignment/>
      <protection locked="0"/>
    </xf>
    <xf numFmtId="0" fontId="68" fillId="0" borderId="0" xfId="0" applyFont="1" applyAlignment="1">
      <alignment/>
    </xf>
    <xf numFmtId="0" fontId="51" fillId="0" borderId="0" xfId="0" applyFont="1" applyAlignment="1">
      <alignment horizontal="left"/>
    </xf>
    <xf numFmtId="0" fontId="22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left"/>
    </xf>
    <xf numFmtId="1" fontId="20" fillId="0" borderId="0" xfId="0" applyNumberFormat="1" applyFont="1" applyAlignment="1">
      <alignment horizontal="center"/>
    </xf>
    <xf numFmtId="1" fontId="68" fillId="0" borderId="0" xfId="0" applyNumberFormat="1" applyFont="1" applyAlignment="1">
      <alignment/>
    </xf>
    <xf numFmtId="1" fontId="19" fillId="33" borderId="0" xfId="0" applyNumberFormat="1" applyFont="1" applyFill="1" applyAlignment="1">
      <alignment/>
    </xf>
    <xf numFmtId="1" fontId="20" fillId="0" borderId="0" xfId="0" applyNumberFormat="1" applyFont="1" applyAlignment="1" applyProtection="1">
      <alignment horizontal="center"/>
      <protection locked="0"/>
    </xf>
    <xf numFmtId="1" fontId="54" fillId="0" borderId="0" xfId="0" applyNumberFormat="1" applyFont="1" applyAlignment="1">
      <alignment/>
    </xf>
    <xf numFmtId="1" fontId="69" fillId="0" borderId="0" xfId="0" applyNumberFormat="1" applyFont="1" applyAlignment="1">
      <alignment/>
    </xf>
    <xf numFmtId="1" fontId="21" fillId="0" borderId="0" xfId="0" applyNumberFormat="1" applyFont="1" applyAlignment="1">
      <alignment horizontal="center"/>
    </xf>
    <xf numFmtId="1" fontId="11" fillId="0" borderId="0" xfId="0" applyNumberFormat="1" applyFont="1" applyAlignment="1">
      <alignment/>
    </xf>
    <xf numFmtId="0" fontId="27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27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18" fillId="33" borderId="0" xfId="0" applyFont="1" applyFill="1" applyAlignment="1" applyProtection="1">
      <alignment/>
      <protection locked="0"/>
    </xf>
    <xf numFmtId="173" fontId="40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0" fontId="7" fillId="33" borderId="0" xfId="0" applyFont="1" applyFill="1" applyAlignment="1">
      <alignment/>
    </xf>
    <xf numFmtId="1" fontId="94" fillId="0" borderId="0" xfId="0" applyNumberFormat="1" applyFont="1" applyAlignment="1">
      <alignment/>
    </xf>
    <xf numFmtId="0" fontId="96" fillId="0" borderId="0" xfId="0" applyFont="1" applyAlignment="1">
      <alignment/>
    </xf>
    <xf numFmtId="1" fontId="18" fillId="33" borderId="0" xfId="0" applyNumberFormat="1" applyFont="1" applyFill="1" applyAlignment="1" applyProtection="1">
      <alignment/>
      <protection locked="0"/>
    </xf>
    <xf numFmtId="0" fontId="87" fillId="0" borderId="0" xfId="0" applyFont="1" applyAlignment="1">
      <alignment/>
    </xf>
    <xf numFmtId="0" fontId="84" fillId="0" borderId="0" xfId="0" applyFont="1" applyAlignment="1">
      <alignment horizontal="right"/>
    </xf>
    <xf numFmtId="0" fontId="84" fillId="33" borderId="14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1" fillId="0" borderId="0" xfId="0" applyFont="1" applyAlignment="1">
      <alignment horizontal="center"/>
    </xf>
    <xf numFmtId="0" fontId="28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 vertical="center"/>
    </xf>
    <xf numFmtId="0" fontId="72" fillId="0" borderId="0" xfId="0" applyFont="1" applyAlignment="1">
      <alignment/>
    </xf>
    <xf numFmtId="0" fontId="7" fillId="0" borderId="0" xfId="0" applyFont="1" applyAlignment="1">
      <alignment horizontal="right"/>
    </xf>
    <xf numFmtId="1" fontId="18" fillId="0" borderId="0" xfId="0" applyNumberFormat="1" applyFont="1" applyAlignment="1" applyProtection="1">
      <alignment/>
      <protection locked="0"/>
    </xf>
    <xf numFmtId="0" fontId="53" fillId="0" borderId="0" xfId="0" applyFont="1" applyAlignment="1">
      <alignment/>
    </xf>
    <xf numFmtId="0" fontId="95" fillId="0" borderId="0" xfId="0" applyFont="1" applyAlignment="1">
      <alignment/>
    </xf>
    <xf numFmtId="0" fontId="37" fillId="0" borderId="0" xfId="0" applyFont="1" applyAlignment="1">
      <alignment/>
    </xf>
    <xf numFmtId="0" fontId="42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173" fontId="98" fillId="0" borderId="0" xfId="0" applyNumberFormat="1" applyFont="1" applyAlignment="1">
      <alignment/>
    </xf>
    <xf numFmtId="0" fontId="55" fillId="0" borderId="0" xfId="0" applyFont="1" applyAlignment="1">
      <alignment/>
    </xf>
    <xf numFmtId="0" fontId="100" fillId="0" borderId="12" xfId="0" applyFont="1" applyBorder="1" applyAlignment="1">
      <alignment/>
    </xf>
    <xf numFmtId="0" fontId="68" fillId="36" borderId="28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7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43" borderId="0" xfId="0" applyFill="1" applyAlignment="1">
      <alignment/>
    </xf>
    <xf numFmtId="0" fontId="27" fillId="43" borderId="0" xfId="0" applyFont="1" applyFill="1" applyAlignment="1">
      <alignment/>
    </xf>
    <xf numFmtId="0" fontId="0" fillId="43" borderId="0" xfId="0" applyFill="1" applyAlignment="1" applyProtection="1">
      <alignment/>
      <protection locked="0"/>
    </xf>
    <xf numFmtId="0" fontId="0" fillId="43" borderId="0" xfId="0" applyFill="1" applyAlignment="1" applyProtection="1">
      <alignment/>
      <protection locked="0"/>
    </xf>
    <xf numFmtId="0" fontId="2" fillId="43" borderId="0" xfId="0" applyFont="1" applyFill="1" applyAlignment="1">
      <alignment/>
    </xf>
    <xf numFmtId="0" fontId="13" fillId="43" borderId="0" xfId="0" applyFont="1" applyFill="1" applyAlignment="1">
      <alignment/>
    </xf>
    <xf numFmtId="0" fontId="2" fillId="43" borderId="0" xfId="0" applyFont="1" applyFill="1" applyAlignment="1" applyProtection="1">
      <alignment/>
      <protection locked="0"/>
    </xf>
    <xf numFmtId="0" fontId="5" fillId="43" borderId="0" xfId="0" applyFont="1" applyFill="1" applyAlignment="1">
      <alignment/>
    </xf>
    <xf numFmtId="1" fontId="17" fillId="36" borderId="13" xfId="0" applyNumberFormat="1" applyFont="1" applyFill="1" applyBorder="1" applyAlignment="1">
      <alignment/>
    </xf>
    <xf numFmtId="0" fontId="27" fillId="6" borderId="0" xfId="0" applyFont="1" applyFill="1" applyAlignment="1" applyProtection="1">
      <alignment/>
      <protection locked="0"/>
    </xf>
    <xf numFmtId="0" fontId="59" fillId="6" borderId="0" xfId="0" applyFont="1" applyFill="1" applyAlignment="1">
      <alignment horizontal="left"/>
    </xf>
    <xf numFmtId="0" fontId="99" fillId="0" borderId="0" xfId="0" applyFont="1" applyAlignment="1">
      <alignment/>
    </xf>
    <xf numFmtId="1" fontId="19" fillId="43" borderId="0" xfId="0" applyNumberFormat="1" applyFont="1" applyFill="1" applyAlignment="1">
      <alignment/>
    </xf>
    <xf numFmtId="0" fontId="23" fillId="43" borderId="0" xfId="0" applyFont="1" applyFill="1" applyAlignment="1">
      <alignment/>
    </xf>
    <xf numFmtId="1" fontId="15" fillId="43" borderId="0" xfId="0" applyNumberFormat="1" applyFont="1" applyFill="1" applyAlignment="1" applyProtection="1">
      <alignment/>
      <protection locked="0"/>
    </xf>
    <xf numFmtId="0" fontId="0" fillId="43" borderId="0" xfId="0" applyFont="1" applyFill="1" applyAlignment="1">
      <alignment/>
    </xf>
    <xf numFmtId="0" fontId="62" fillId="0" borderId="0" xfId="0" applyFont="1" applyAlignment="1">
      <alignment/>
    </xf>
    <xf numFmtId="0" fontId="3" fillId="43" borderId="0" xfId="0" applyFont="1" applyFill="1" applyAlignment="1">
      <alignment horizontal="left"/>
    </xf>
    <xf numFmtId="0" fontId="19" fillId="43" borderId="0" xfId="0" applyFont="1" applyFill="1" applyAlignment="1">
      <alignment/>
    </xf>
    <xf numFmtId="0" fontId="11" fillId="43" borderId="0" xfId="0" applyFont="1" applyFill="1" applyAlignment="1">
      <alignment/>
    </xf>
    <xf numFmtId="0" fontId="0" fillId="43" borderId="0" xfId="0" applyFont="1" applyFill="1" applyAlignment="1" applyProtection="1">
      <alignment/>
      <protection locked="0"/>
    </xf>
    <xf numFmtId="0" fontId="0" fillId="43" borderId="0" xfId="0" applyFill="1" applyAlignment="1">
      <alignment horizontal="left"/>
    </xf>
    <xf numFmtId="0" fontId="11" fillId="43" borderId="0" xfId="0" applyFont="1" applyFill="1" applyAlignment="1">
      <alignment/>
    </xf>
    <xf numFmtId="0" fontId="0" fillId="43" borderId="0" xfId="0" applyFill="1" applyAlignment="1">
      <alignment/>
    </xf>
    <xf numFmtId="0" fontId="0" fillId="43" borderId="0" xfId="0" applyFill="1" applyAlignment="1" applyProtection="1">
      <alignment horizontal="center"/>
      <protection locked="0"/>
    </xf>
    <xf numFmtId="0" fontId="79" fillId="43" borderId="0" xfId="0" applyFont="1" applyFill="1" applyAlignment="1">
      <alignment/>
    </xf>
    <xf numFmtId="1" fontId="3" fillId="43" borderId="0" xfId="0" applyNumberFormat="1" applyFont="1" applyFill="1" applyAlignment="1">
      <alignment horizontal="right"/>
    </xf>
    <xf numFmtId="1" fontId="19" fillId="43" borderId="0" xfId="0" applyNumberFormat="1" applyFont="1" applyFill="1" applyAlignment="1" applyProtection="1">
      <alignment horizontal="right"/>
      <protection locked="0"/>
    </xf>
    <xf numFmtId="0" fontId="2" fillId="0" borderId="29" xfId="0" applyFont="1" applyBorder="1" applyAlignment="1" applyProtection="1">
      <alignment/>
      <protection locked="0"/>
    </xf>
    <xf numFmtId="0" fontId="90" fillId="43" borderId="0" xfId="0" applyFont="1" applyFill="1" applyAlignment="1">
      <alignment/>
    </xf>
    <xf numFmtId="0" fontId="47" fillId="43" borderId="0" xfId="0" applyFont="1" applyFill="1" applyAlignment="1">
      <alignment/>
    </xf>
    <xf numFmtId="0" fontId="72" fillId="43" borderId="0" xfId="0" applyFont="1" applyFill="1" applyAlignment="1">
      <alignment/>
    </xf>
    <xf numFmtId="0" fontId="68" fillId="43" borderId="0" xfId="0" applyFont="1" applyFill="1" applyAlignment="1">
      <alignment/>
    </xf>
    <xf numFmtId="0" fontId="97" fillId="43" borderId="0" xfId="0" applyFont="1" applyFill="1" applyAlignment="1">
      <alignment/>
    </xf>
    <xf numFmtId="0" fontId="15" fillId="43" borderId="0" xfId="0" applyFont="1" applyFill="1" applyAlignment="1">
      <alignment/>
    </xf>
    <xf numFmtId="49" fontId="0" fillId="43" borderId="0" xfId="0" applyNumberFormat="1" applyFill="1" applyAlignment="1">
      <alignment horizontal="center"/>
    </xf>
    <xf numFmtId="0" fontId="0" fillId="43" borderId="0" xfId="0" applyFill="1" applyAlignment="1" applyProtection="1">
      <alignment horizontal="right"/>
      <protection locked="0"/>
    </xf>
    <xf numFmtId="0" fontId="0" fillId="43" borderId="0" xfId="0" applyFill="1" applyAlignment="1" applyProtection="1">
      <alignment horizontal="right" wrapText="1"/>
      <protection locked="0"/>
    </xf>
    <xf numFmtId="49" fontId="2" fillId="43" borderId="0" xfId="0" applyNumberFormat="1" applyFont="1" applyFill="1" applyAlignment="1">
      <alignment horizontal="center"/>
    </xf>
    <xf numFmtId="0" fontId="2" fillId="43" borderId="0" xfId="0" applyFont="1" applyFill="1" applyAlignment="1" applyProtection="1">
      <alignment horizontal="right"/>
      <protection locked="0"/>
    </xf>
    <xf numFmtId="0" fontId="13" fillId="43" borderId="0" xfId="0" applyFont="1" applyFill="1" applyAlignment="1">
      <alignment/>
    </xf>
    <xf numFmtId="0" fontId="56" fillId="40" borderId="13" xfId="0" applyFont="1" applyFill="1" applyBorder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24" fillId="35" borderId="17" xfId="0" applyFont="1" applyFill="1" applyBorder="1" applyAlignment="1">
      <alignment/>
    </xf>
    <xf numFmtId="0" fontId="24" fillId="35" borderId="32" xfId="0" applyFont="1" applyFill="1" applyBorder="1" applyAlignment="1">
      <alignment/>
    </xf>
    <xf numFmtId="0" fontId="15" fillId="37" borderId="13" xfId="0" applyFont="1" applyFill="1" applyBorder="1" applyAlignment="1" applyProtection="1">
      <alignment/>
      <protection locked="0"/>
    </xf>
    <xf numFmtId="0" fontId="2" fillId="0" borderId="35" xfId="0" applyFont="1" applyBorder="1" applyAlignment="1">
      <alignment/>
    </xf>
    <xf numFmtId="0" fontId="13" fillId="0" borderId="16" xfId="0" applyFont="1" applyBorder="1" applyAlignment="1">
      <alignment/>
    </xf>
    <xf numFmtId="0" fontId="15" fillId="37" borderId="34" xfId="0" applyFont="1" applyFill="1" applyBorder="1" applyAlignment="1" applyProtection="1">
      <alignment/>
      <protection locked="0"/>
    </xf>
    <xf numFmtId="0" fontId="14" fillId="0" borderId="61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34" borderId="53" xfId="0" applyFont="1" applyFill="1" applyBorder="1" applyAlignment="1" applyProtection="1">
      <alignment/>
      <protection locked="0"/>
    </xf>
    <xf numFmtId="0" fontId="2" fillId="0" borderId="73" xfId="0" applyFont="1" applyBorder="1" applyAlignment="1">
      <alignment/>
    </xf>
    <xf numFmtId="0" fontId="2" fillId="0" borderId="72" xfId="0" applyFont="1" applyBorder="1" applyAlignment="1" applyProtection="1">
      <alignment/>
      <protection locked="0"/>
    </xf>
    <xf numFmtId="0" fontId="14" fillId="0" borderId="65" xfId="0" applyFont="1" applyBorder="1" applyAlignment="1">
      <alignment/>
    </xf>
    <xf numFmtId="0" fontId="93" fillId="33" borderId="0" xfId="0" applyFont="1" applyFill="1" applyAlignment="1">
      <alignment/>
    </xf>
    <xf numFmtId="0" fontId="11" fillId="0" borderId="0" xfId="55" applyFont="1">
      <alignment/>
      <protection/>
    </xf>
    <xf numFmtId="0" fontId="0" fillId="0" borderId="0" xfId="55">
      <alignment/>
      <protection/>
    </xf>
    <xf numFmtId="0" fontId="105" fillId="0" borderId="50" xfId="55" applyFont="1" applyBorder="1" applyAlignment="1">
      <alignment horizontal="center" vertical="center" wrapText="1"/>
      <protection/>
    </xf>
    <xf numFmtId="0" fontId="105" fillId="0" borderId="20" xfId="55" applyFont="1" applyBorder="1" applyAlignment="1">
      <alignment horizontal="center" vertical="center" wrapText="1"/>
      <protection/>
    </xf>
    <xf numFmtId="0" fontId="105" fillId="0" borderId="70" xfId="55" applyFont="1" applyBorder="1" applyAlignment="1">
      <alignment horizontal="center" wrapText="1"/>
      <protection/>
    </xf>
    <xf numFmtId="0" fontId="105" fillId="0" borderId="67" xfId="55" applyFont="1" applyBorder="1" applyAlignment="1">
      <alignment horizontal="center" wrapText="1"/>
      <protection/>
    </xf>
    <xf numFmtId="0" fontId="108" fillId="0" borderId="67" xfId="55" applyFont="1" applyBorder="1" applyAlignment="1">
      <alignment horizontal="center" vertical="top" wrapText="1"/>
      <protection/>
    </xf>
    <xf numFmtId="0" fontId="108" fillId="0" borderId="70" xfId="55" applyFont="1" applyBorder="1" applyAlignment="1">
      <alignment horizontal="center" wrapText="1"/>
      <protection/>
    </xf>
    <xf numFmtId="0" fontId="108" fillId="0" borderId="70" xfId="55" applyFont="1" applyBorder="1" applyAlignment="1">
      <alignment horizontal="center" vertical="top" wrapText="1"/>
      <protection/>
    </xf>
    <xf numFmtId="0" fontId="109" fillId="0" borderId="67" xfId="55" applyFont="1" applyBorder="1" applyAlignment="1">
      <alignment horizontal="center" vertical="top" wrapText="1"/>
      <protection/>
    </xf>
    <xf numFmtId="0" fontId="110" fillId="0" borderId="70" xfId="55" applyFont="1" applyBorder="1" applyAlignment="1">
      <alignment horizontal="center" wrapText="1"/>
      <protection/>
    </xf>
    <xf numFmtId="1" fontId="91" fillId="39" borderId="70" xfId="55" applyNumberFormat="1" applyFont="1" applyFill="1" applyBorder="1" applyAlignment="1" applyProtection="1">
      <alignment horizontal="center" vertical="center" wrapText="1"/>
      <protection locked="0"/>
    </xf>
    <xf numFmtId="0" fontId="111" fillId="0" borderId="0" xfId="55" applyFont="1">
      <alignment/>
      <protection/>
    </xf>
    <xf numFmtId="0" fontId="112" fillId="0" borderId="20" xfId="55" applyFont="1" applyBorder="1" applyAlignment="1">
      <alignment horizontal="center" wrapText="1"/>
      <protection/>
    </xf>
    <xf numFmtId="0" fontId="105" fillId="0" borderId="20" xfId="55" applyFont="1" applyBorder="1" applyAlignment="1">
      <alignment horizontal="center" wrapText="1"/>
      <protection/>
    </xf>
    <xf numFmtId="0" fontId="106" fillId="0" borderId="20" xfId="55" applyFont="1" applyBorder="1" applyAlignment="1">
      <alignment horizontal="center" wrapText="1"/>
      <protection/>
    </xf>
    <xf numFmtId="0" fontId="105" fillId="0" borderId="22" xfId="55" applyFont="1" applyBorder="1" applyAlignment="1">
      <alignment horizontal="center" wrapText="1"/>
      <protection/>
    </xf>
    <xf numFmtId="0" fontId="112" fillId="0" borderId="22" xfId="55" applyFont="1" applyBorder="1" applyAlignment="1">
      <alignment horizontal="center" wrapText="1"/>
      <protection/>
    </xf>
    <xf numFmtId="0" fontId="162" fillId="0" borderId="0" xfId="55" applyFont="1">
      <alignment/>
      <protection/>
    </xf>
    <xf numFmtId="0" fontId="23" fillId="0" borderId="13" xfId="0" applyFont="1" applyBorder="1" applyAlignment="1">
      <alignment/>
    </xf>
    <xf numFmtId="0" fontId="0" fillId="43" borderId="0" xfId="0" applyFill="1" applyAlignment="1">
      <alignment/>
    </xf>
    <xf numFmtId="0" fontId="0" fillId="16" borderId="28" xfId="0" applyFont="1" applyFill="1" applyBorder="1" applyAlignment="1">
      <alignment/>
    </xf>
    <xf numFmtId="0" fontId="0" fillId="16" borderId="15" xfId="0" applyFont="1" applyFill="1" applyBorder="1" applyAlignment="1">
      <alignment/>
    </xf>
    <xf numFmtId="0" fontId="93" fillId="33" borderId="13" xfId="0" applyFont="1" applyFill="1" applyBorder="1" applyAlignment="1">
      <alignment/>
    </xf>
    <xf numFmtId="0" fontId="85" fillId="0" borderId="13" xfId="0" applyFont="1" applyBorder="1" applyAlignment="1" applyProtection="1">
      <alignment horizontal="center"/>
      <protection locked="0"/>
    </xf>
    <xf numFmtId="49" fontId="91" fillId="6" borderId="23" xfId="0" applyNumberFormat="1" applyFont="1" applyFill="1" applyBorder="1" applyAlignment="1" applyProtection="1">
      <alignment/>
      <protection locked="0"/>
    </xf>
    <xf numFmtId="49" fontId="59" fillId="6" borderId="24" xfId="0" applyNumberFormat="1" applyFont="1" applyFill="1" applyBorder="1" applyAlignment="1" applyProtection="1">
      <alignment horizontal="left"/>
      <protection locked="0"/>
    </xf>
    <xf numFmtId="49" fontId="27" fillId="6" borderId="24" xfId="0" applyNumberFormat="1" applyFont="1" applyFill="1" applyBorder="1" applyAlignment="1" applyProtection="1">
      <alignment/>
      <protection locked="0"/>
    </xf>
    <xf numFmtId="49" fontId="27" fillId="6" borderId="24" xfId="0" applyNumberFormat="1" applyFont="1" applyFill="1" applyBorder="1" applyAlignment="1" applyProtection="1">
      <alignment horizontal="left"/>
      <protection locked="0"/>
    </xf>
    <xf numFmtId="49" fontId="80" fillId="6" borderId="68" xfId="0" applyNumberFormat="1" applyFont="1" applyFill="1" applyBorder="1" applyAlignment="1" applyProtection="1">
      <alignment horizontal="left"/>
      <protection locked="0"/>
    </xf>
    <xf numFmtId="0" fontId="91" fillId="6" borderId="23" xfId="0" applyFont="1" applyFill="1" applyBorder="1" applyAlignment="1" applyProtection="1">
      <alignment/>
      <protection locked="0"/>
    </xf>
    <xf numFmtId="0" fontId="59" fillId="6" borderId="24" xfId="0" applyFont="1" applyFill="1" applyBorder="1" applyAlignment="1" applyProtection="1">
      <alignment horizontal="left"/>
      <protection locked="0"/>
    </xf>
    <xf numFmtId="0" fontId="27" fillId="6" borderId="24" xfId="0" applyFont="1" applyFill="1" applyBorder="1" applyAlignment="1" applyProtection="1">
      <alignment/>
      <protection locked="0"/>
    </xf>
    <xf numFmtId="0" fontId="27" fillId="6" borderId="24" xfId="0" applyFont="1" applyFill="1" applyBorder="1" applyAlignment="1" applyProtection="1">
      <alignment horizontal="left"/>
      <protection locked="0"/>
    </xf>
    <xf numFmtId="0" fontId="80" fillId="6" borderId="20" xfId="0" applyFont="1" applyFill="1" applyBorder="1" applyAlignment="1" applyProtection="1">
      <alignment horizontal="left"/>
      <protection locked="0"/>
    </xf>
    <xf numFmtId="0" fontId="80" fillId="6" borderId="68" xfId="0" applyFont="1" applyFill="1" applyBorder="1" applyAlignment="1" applyProtection="1">
      <alignment horizontal="left"/>
      <protection locked="0"/>
    </xf>
    <xf numFmtId="0" fontId="163" fillId="43" borderId="0" xfId="0" applyFont="1" applyFill="1" applyAlignment="1">
      <alignment horizontal="center"/>
    </xf>
    <xf numFmtId="0" fontId="164" fillId="0" borderId="0" xfId="0" applyFont="1" applyAlignment="1">
      <alignment/>
    </xf>
    <xf numFmtId="0" fontId="113" fillId="0" borderId="0" xfId="0" applyFont="1" applyAlignment="1">
      <alignment/>
    </xf>
    <xf numFmtId="0" fontId="13" fillId="0" borderId="57" xfId="0" applyFont="1" applyBorder="1" applyAlignment="1">
      <alignment horizontal="right"/>
    </xf>
    <xf numFmtId="0" fontId="13" fillId="0" borderId="33" xfId="0" applyFont="1" applyBorder="1" applyAlignment="1">
      <alignment/>
    </xf>
    <xf numFmtId="49" fontId="13" fillId="0" borderId="33" xfId="0" applyNumberFormat="1" applyFont="1" applyBorder="1" applyAlignment="1">
      <alignment horizontal="right"/>
    </xf>
    <xf numFmtId="0" fontId="13" fillId="0" borderId="33" xfId="0" applyFont="1" applyBorder="1" applyAlignment="1">
      <alignment horizontal="right"/>
    </xf>
    <xf numFmtId="0" fontId="115" fillId="0" borderId="21" xfId="0" applyFont="1" applyBorder="1" applyAlignment="1">
      <alignment/>
    </xf>
    <xf numFmtId="0" fontId="115" fillId="0" borderId="22" xfId="0" applyFont="1" applyBorder="1" applyAlignment="1">
      <alignment/>
    </xf>
    <xf numFmtId="1" fontId="91" fillId="39" borderId="67" xfId="55" applyNumberFormat="1" applyFont="1" applyFill="1" applyBorder="1" applyAlignment="1" applyProtection="1">
      <alignment horizontal="center" vertical="center" wrapText="1"/>
      <protection locked="0"/>
    </xf>
    <xf numFmtId="0" fontId="104" fillId="0" borderId="0" xfId="55" applyFont="1">
      <alignment/>
      <protection/>
    </xf>
    <xf numFmtId="0" fontId="109" fillId="0" borderId="0" xfId="55" applyFont="1" applyAlignment="1">
      <alignment horizontal="center" vertical="top" wrapText="1"/>
      <protection/>
    </xf>
    <xf numFmtId="0" fontId="107" fillId="0" borderId="0" xfId="55" applyFont="1" applyAlignment="1">
      <alignment horizontal="right" vertical="top" wrapText="1"/>
      <protection/>
    </xf>
    <xf numFmtId="173" fontId="98" fillId="0" borderId="0" xfId="55" applyNumberFormat="1" applyFont="1" applyAlignment="1">
      <alignment horizontal="right" wrapText="1"/>
      <protection/>
    </xf>
    <xf numFmtId="0" fontId="109" fillId="0" borderId="30" xfId="55" applyFont="1" applyBorder="1" applyAlignment="1">
      <alignment horizontal="center" vertical="top" wrapText="1"/>
      <protection/>
    </xf>
    <xf numFmtId="0" fontId="110" fillId="0" borderId="68" xfId="55" applyFont="1" applyBorder="1" applyAlignment="1">
      <alignment horizontal="center" wrapText="1"/>
      <protection/>
    </xf>
    <xf numFmtId="1" fontId="91" fillId="39" borderId="68" xfId="55" applyNumberFormat="1" applyFont="1" applyFill="1" applyBorder="1" applyAlignment="1" applyProtection="1">
      <alignment horizontal="center" vertical="center" wrapText="1"/>
      <protection locked="0"/>
    </xf>
    <xf numFmtId="1" fontId="91" fillId="39" borderId="30" xfId="55" applyNumberFormat="1" applyFont="1" applyFill="1" applyBorder="1" applyAlignment="1" applyProtection="1">
      <alignment horizontal="center" vertical="center" wrapText="1"/>
      <protection locked="0"/>
    </xf>
    <xf numFmtId="0" fontId="109" fillId="43" borderId="0" xfId="55" applyFont="1" applyFill="1" applyAlignment="1">
      <alignment horizontal="center" vertical="top" wrapText="1"/>
      <protection/>
    </xf>
    <xf numFmtId="0" fontId="110" fillId="43" borderId="0" xfId="55" applyFont="1" applyFill="1" applyAlignment="1">
      <alignment horizontal="center" wrapText="1"/>
      <protection/>
    </xf>
    <xf numFmtId="1" fontId="91" fillId="43" borderId="0" xfId="55" applyNumberFormat="1" applyFont="1" applyFill="1" applyAlignment="1" applyProtection="1">
      <alignment horizontal="center" vertical="center" wrapText="1"/>
      <protection locked="0"/>
    </xf>
    <xf numFmtId="1" fontId="110" fillId="0" borderId="0" xfId="55" applyNumberFormat="1" applyFont="1" applyAlignment="1">
      <alignment horizontal="center" wrapText="1"/>
      <protection/>
    </xf>
    <xf numFmtId="0" fontId="33" fillId="0" borderId="22" xfId="55" applyFont="1" applyBorder="1" applyAlignment="1">
      <alignment wrapText="1"/>
      <protection/>
    </xf>
    <xf numFmtId="0" fontId="108" fillId="0" borderId="30" xfId="55" applyFont="1" applyBorder="1" applyAlignment="1">
      <alignment horizontal="center" vertical="top" wrapText="1"/>
      <protection/>
    </xf>
    <xf numFmtId="0" fontId="108" fillId="0" borderId="68" xfId="55" applyFont="1" applyBorder="1" applyAlignment="1">
      <alignment horizontal="center" wrapText="1"/>
      <protection/>
    </xf>
    <xf numFmtId="0" fontId="108" fillId="0" borderId="68" xfId="55" applyFont="1" applyBorder="1" applyAlignment="1">
      <alignment horizontal="center" vertical="top" wrapText="1"/>
      <protection/>
    </xf>
    <xf numFmtId="0" fontId="2" fillId="0" borderId="13" xfId="0" applyFont="1" applyBorder="1" applyAlignment="1">
      <alignment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1" fontId="15" fillId="43" borderId="0" xfId="0" applyNumberFormat="1" applyFont="1" applyFill="1" applyAlignment="1">
      <alignment/>
    </xf>
    <xf numFmtId="1" fontId="15" fillId="43" borderId="0" xfId="0" applyNumberFormat="1" applyFont="1" applyFill="1" applyAlignment="1">
      <alignment horizontal="center"/>
    </xf>
    <xf numFmtId="1" fontId="19" fillId="43" borderId="0" xfId="0" applyNumberFormat="1" applyFont="1" applyFill="1" applyAlignment="1">
      <alignment horizontal="center"/>
    </xf>
    <xf numFmtId="1" fontId="70" fillId="43" borderId="0" xfId="0" applyNumberFormat="1" applyFont="1" applyFill="1" applyAlignment="1">
      <alignment horizontal="center"/>
    </xf>
    <xf numFmtId="0" fontId="99" fillId="0" borderId="0" xfId="0" applyFont="1" applyAlignment="1">
      <alignment horizontal="left"/>
    </xf>
    <xf numFmtId="0" fontId="59" fillId="6" borderId="19" xfId="0" applyFont="1" applyFill="1" applyBorder="1" applyAlignment="1" applyProtection="1">
      <alignment horizontal="left"/>
      <protection locked="0"/>
    </xf>
    <xf numFmtId="0" fontId="101" fillId="6" borderId="13" xfId="0" applyFont="1" applyFill="1" applyBorder="1" applyAlignment="1" applyProtection="1">
      <alignment horizontal="center"/>
      <protection locked="0"/>
    </xf>
    <xf numFmtId="0" fontId="8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9" fillId="0" borderId="28" xfId="0" applyFont="1" applyBorder="1" applyAlignment="1">
      <alignment horizontal="center"/>
    </xf>
    <xf numFmtId="0" fontId="2" fillId="0" borderId="31" xfId="0" applyFont="1" applyBorder="1" applyAlignment="1">
      <alignment horizontal="centerContinuous" vertical="center" wrapText="1"/>
    </xf>
    <xf numFmtId="0" fontId="13" fillId="0" borderId="29" xfId="0" applyFont="1" applyBorder="1" applyAlignment="1">
      <alignment horizontal="centerContinuous" vertical="center" wrapText="1"/>
    </xf>
    <xf numFmtId="0" fontId="13" fillId="0" borderId="34" xfId="0" applyFont="1" applyBorder="1" applyAlignment="1">
      <alignment horizontal="centerContinuous" vertical="center" wrapText="1"/>
    </xf>
    <xf numFmtId="1" fontId="17" fillId="36" borderId="34" xfId="0" applyNumberFormat="1" applyFont="1" applyFill="1" applyBorder="1" applyAlignment="1">
      <alignment/>
    </xf>
    <xf numFmtId="49" fontId="2" fillId="0" borderId="28" xfId="0" applyNumberFormat="1" applyFont="1" applyBorder="1" applyAlignment="1">
      <alignment/>
    </xf>
    <xf numFmtId="0" fontId="57" fillId="33" borderId="28" xfId="0" applyFont="1" applyFill="1" applyBorder="1" applyAlignment="1">
      <alignment/>
    </xf>
    <xf numFmtId="0" fontId="57" fillId="33" borderId="28" xfId="0" applyFont="1" applyFill="1" applyBorder="1" applyAlignment="1" applyProtection="1">
      <alignment/>
      <protection locked="0"/>
    </xf>
    <xf numFmtId="0" fontId="64" fillId="34" borderId="28" xfId="0" applyFont="1" applyFill="1" applyBorder="1" applyAlignment="1" applyProtection="1">
      <alignment/>
      <protection locked="0"/>
    </xf>
    <xf numFmtId="0" fontId="52" fillId="35" borderId="28" xfId="0" applyFont="1" applyFill="1" applyBorder="1" applyAlignment="1" applyProtection="1">
      <alignment/>
      <protection locked="0"/>
    </xf>
    <xf numFmtId="0" fontId="52" fillId="34" borderId="28" xfId="0" applyFont="1" applyFill="1" applyBorder="1" applyAlignment="1" applyProtection="1">
      <alignment/>
      <protection locked="0"/>
    </xf>
    <xf numFmtId="0" fontId="17" fillId="34" borderId="28" xfId="0" applyFont="1" applyFill="1" applyBorder="1" applyAlignment="1">
      <alignment/>
    </xf>
    <xf numFmtId="0" fontId="52" fillId="37" borderId="13" xfId="0" applyFont="1" applyFill="1" applyBorder="1" applyAlignment="1" applyProtection="1">
      <alignment/>
      <protection locked="0"/>
    </xf>
    <xf numFmtId="0" fontId="58" fillId="37" borderId="13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9" fillId="34" borderId="74" xfId="0" applyFont="1" applyFill="1" applyBorder="1" applyAlignment="1" applyProtection="1">
      <alignment horizontal="center"/>
      <protection locked="0"/>
    </xf>
    <xf numFmtId="0" fontId="120" fillId="44" borderId="34" xfId="0" applyFont="1" applyFill="1" applyBorder="1" applyAlignment="1" applyProtection="1">
      <alignment horizontal="center"/>
      <protection locked="0"/>
    </xf>
    <xf numFmtId="0" fontId="104" fillId="43" borderId="0" xfId="0" applyFont="1" applyFill="1" applyAlignment="1" applyProtection="1" quotePrefix="1">
      <alignment horizontal="center" vertical="center" wrapText="1"/>
      <protection locked="0"/>
    </xf>
    <xf numFmtId="0" fontId="104" fillId="43" borderId="0" xfId="0" applyFont="1" applyFill="1" applyAlignment="1" applyProtection="1" quotePrefix="1">
      <alignment horizontal="center" wrapText="1"/>
      <protection locked="0"/>
    </xf>
    <xf numFmtId="0" fontId="104" fillId="43" borderId="0" xfId="0" applyFont="1" applyFill="1" applyAlignment="1" applyProtection="1">
      <alignment horizontal="center" wrapText="1"/>
      <protection locked="0"/>
    </xf>
    <xf numFmtId="0" fontId="119" fillId="43" borderId="0" xfId="0" applyFont="1" applyFill="1" applyAlignment="1" applyProtection="1">
      <alignment horizontal="center" wrapText="1"/>
      <protection locked="0"/>
    </xf>
    <xf numFmtId="1" fontId="120" fillId="43" borderId="0" xfId="0" applyNumberFormat="1" applyFont="1" applyFill="1" applyAlignment="1" applyProtection="1">
      <alignment wrapText="1"/>
      <protection locked="0"/>
    </xf>
    <xf numFmtId="0" fontId="119" fillId="34" borderId="75" xfId="0" applyFont="1" applyFill="1" applyBorder="1" applyAlignment="1" applyProtection="1">
      <alignment horizontal="center"/>
      <protection locked="0"/>
    </xf>
    <xf numFmtId="1" fontId="120" fillId="34" borderId="35" xfId="0" applyNumberFormat="1" applyFont="1" applyFill="1" applyBorder="1" applyAlignment="1" applyProtection="1">
      <alignment/>
      <protection hidden="1"/>
    </xf>
    <xf numFmtId="0" fontId="104" fillId="34" borderId="76" xfId="0" applyFont="1" applyFill="1" applyBorder="1" applyAlignment="1" applyProtection="1" quotePrefix="1">
      <alignment horizontal="center" vertical="center" wrapText="1"/>
      <protection locked="0"/>
    </xf>
    <xf numFmtId="0" fontId="104" fillId="34" borderId="77" xfId="0" applyFont="1" applyFill="1" applyBorder="1" applyAlignment="1" applyProtection="1" quotePrefix="1">
      <alignment horizontal="center" wrapText="1"/>
      <protection locked="0"/>
    </xf>
    <xf numFmtId="0" fontId="119" fillId="34" borderId="78" xfId="0" applyFont="1" applyFill="1" applyBorder="1" applyAlignment="1" applyProtection="1">
      <alignment horizontal="center" wrapText="1"/>
      <protection locked="0"/>
    </xf>
    <xf numFmtId="0" fontId="119" fillId="34" borderId="79" xfId="0" applyFont="1" applyFill="1" applyBorder="1" applyAlignment="1" applyProtection="1">
      <alignment horizontal="center" wrapText="1"/>
      <protection locked="0"/>
    </xf>
    <xf numFmtId="1" fontId="120" fillId="37" borderId="63" xfId="0" applyNumberFormat="1" applyFont="1" applyFill="1" applyBorder="1" applyAlignment="1" applyProtection="1">
      <alignment wrapText="1"/>
      <protection locked="0"/>
    </xf>
    <xf numFmtId="1" fontId="120" fillId="37" borderId="80" xfId="0" applyNumberFormat="1" applyFont="1" applyFill="1" applyBorder="1" applyAlignment="1" applyProtection="1">
      <alignment wrapText="1"/>
      <protection locked="0"/>
    </xf>
    <xf numFmtId="0" fontId="0" fillId="43" borderId="0" xfId="0" applyFill="1" applyAlignment="1">
      <alignment/>
    </xf>
    <xf numFmtId="0" fontId="24" fillId="43" borderId="0" xfId="0" applyFont="1" applyFill="1" applyAlignment="1">
      <alignment/>
    </xf>
    <xf numFmtId="0" fontId="24" fillId="43" borderId="0" xfId="0" applyFont="1" applyFill="1" applyAlignment="1">
      <alignment/>
    </xf>
    <xf numFmtId="0" fontId="74" fillId="43" borderId="0" xfId="0" applyFont="1" applyFill="1" applyAlignment="1">
      <alignment horizontal="center"/>
    </xf>
    <xf numFmtId="0" fontId="13" fillId="43" borderId="0" xfId="0" applyFont="1" applyFill="1" applyAlignment="1">
      <alignment horizontal="center"/>
    </xf>
    <xf numFmtId="1" fontId="3" fillId="43" borderId="0" xfId="0" applyNumberFormat="1" applyFont="1" applyFill="1" applyAlignment="1" applyProtection="1">
      <alignment horizontal="right"/>
      <protection locked="0"/>
    </xf>
    <xf numFmtId="0" fontId="24" fillId="43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68" xfId="0" applyBorder="1" applyAlignment="1" applyProtection="1">
      <alignment/>
      <protection hidden="1"/>
    </xf>
    <xf numFmtId="0" fontId="165" fillId="43" borderId="0" xfId="0" applyFont="1" applyFill="1" applyAlignment="1" applyProtection="1">
      <alignment horizontal="center"/>
      <protection hidden="1"/>
    </xf>
    <xf numFmtId="0" fontId="0" fillId="43" borderId="0" xfId="0" applyFill="1" applyAlignment="1" applyProtection="1">
      <alignment horizontal="center"/>
      <protection hidden="1"/>
    </xf>
    <xf numFmtId="0" fontId="60" fillId="43" borderId="0" xfId="0" applyFont="1" applyFill="1" applyAlignment="1" applyProtection="1">
      <alignment horizontal="left"/>
      <protection hidden="1"/>
    </xf>
    <xf numFmtId="0" fontId="0" fillId="43" borderId="0" xfId="0" applyFill="1" applyAlignment="1" applyProtection="1">
      <alignment/>
      <protection hidden="1"/>
    </xf>
    <xf numFmtId="0" fontId="0" fillId="43" borderId="0" xfId="0" applyFill="1" applyAlignment="1" applyProtection="1">
      <alignment/>
      <protection hidden="1"/>
    </xf>
    <xf numFmtId="0" fontId="3" fillId="43" borderId="0" xfId="0" applyFont="1" applyFill="1" applyAlignment="1" applyProtection="1">
      <alignment horizontal="left"/>
      <protection hidden="1"/>
    </xf>
    <xf numFmtId="0" fontId="2" fillId="43" borderId="0" xfId="0" applyFont="1" applyFill="1" applyAlignment="1" applyProtection="1">
      <alignment/>
      <protection hidden="1"/>
    </xf>
    <xf numFmtId="0" fontId="2" fillId="43" borderId="0" xfId="0" applyFont="1" applyFill="1" applyAlignment="1" applyProtection="1">
      <alignment/>
      <protection hidden="1"/>
    </xf>
    <xf numFmtId="0" fontId="11" fillId="43" borderId="0" xfId="0" applyFont="1" applyFill="1" applyAlignment="1" applyProtection="1">
      <alignment/>
      <protection hidden="1"/>
    </xf>
    <xf numFmtId="0" fontId="60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3" fillId="0" borderId="12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/>
      <protection hidden="1"/>
    </xf>
    <xf numFmtId="0" fontId="13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56" fillId="40" borderId="13" xfId="0" applyFont="1" applyFill="1" applyBorder="1" applyAlignment="1" applyProtection="1">
      <alignment/>
      <protection hidden="1"/>
    </xf>
    <xf numFmtId="0" fontId="56" fillId="35" borderId="13" xfId="0" applyFont="1" applyFill="1" applyBorder="1" applyAlignment="1" applyProtection="1">
      <alignment/>
      <protection hidden="1"/>
    </xf>
    <xf numFmtId="0" fontId="56" fillId="41" borderId="13" xfId="0" applyFont="1" applyFill="1" applyBorder="1" applyAlignment="1" applyProtection="1">
      <alignment/>
      <protection hidden="1"/>
    </xf>
    <xf numFmtId="0" fontId="56" fillId="34" borderId="13" xfId="0" applyFont="1" applyFill="1" applyBorder="1" applyAlignment="1" applyProtection="1">
      <alignment/>
      <protection hidden="1"/>
    </xf>
    <xf numFmtId="0" fontId="16" fillId="36" borderId="13" xfId="0" applyFont="1" applyFill="1" applyBorder="1" applyAlignment="1" applyProtection="1">
      <alignment/>
      <protection hidden="1"/>
    </xf>
    <xf numFmtId="0" fontId="68" fillId="36" borderId="28" xfId="0" applyFont="1" applyFill="1" applyBorder="1" applyAlignment="1" applyProtection="1">
      <alignment/>
      <protection hidden="1"/>
    </xf>
    <xf numFmtId="0" fontId="0" fillId="36" borderId="56" xfId="0" applyFill="1" applyBorder="1" applyAlignment="1" applyProtection="1">
      <alignment/>
      <protection hidden="1"/>
    </xf>
    <xf numFmtId="0" fontId="24" fillId="36" borderId="56" xfId="0" applyFont="1" applyFill="1" applyBorder="1" applyAlignment="1" applyProtection="1">
      <alignment/>
      <protection hidden="1"/>
    </xf>
    <xf numFmtId="0" fontId="24" fillId="36" borderId="15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19" fillId="36" borderId="56" xfId="0" applyFont="1" applyFill="1" applyBorder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49" fontId="13" fillId="0" borderId="50" xfId="0" applyNumberFormat="1" applyFont="1" applyBorder="1" applyAlignment="1" applyProtection="1">
      <alignment horizontal="right"/>
      <protection hidden="1"/>
    </xf>
    <xf numFmtId="0" fontId="13" fillId="0" borderId="18" xfId="0" applyFont="1" applyBorder="1" applyAlignment="1" applyProtection="1">
      <alignment/>
      <protection hidden="1"/>
    </xf>
    <xf numFmtId="0" fontId="13" fillId="0" borderId="50" xfId="0" applyFont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/>
      <protection hidden="1"/>
    </xf>
    <xf numFmtId="0" fontId="2" fillId="0" borderId="48" xfId="0" applyFont="1" applyBorder="1" applyAlignment="1" applyProtection="1">
      <alignment/>
      <protection hidden="1"/>
    </xf>
    <xf numFmtId="0" fontId="2" fillId="0" borderId="29" xfId="0" applyFont="1" applyBorder="1" applyAlignment="1" applyProtection="1">
      <alignment/>
      <protection hidden="1"/>
    </xf>
    <xf numFmtId="0" fontId="2" fillId="0" borderId="22" xfId="0" applyFont="1" applyBorder="1" applyAlignment="1" applyProtection="1">
      <alignment/>
      <protection hidden="1"/>
    </xf>
    <xf numFmtId="0" fontId="13" fillId="0" borderId="51" xfId="0" applyFont="1" applyBorder="1" applyAlignment="1" applyProtection="1">
      <alignment/>
      <protection hidden="1"/>
    </xf>
    <xf numFmtId="0" fontId="23" fillId="0" borderId="21" xfId="0" applyFont="1" applyBorder="1" applyAlignment="1" applyProtection="1">
      <alignment/>
      <protection hidden="1"/>
    </xf>
    <xf numFmtId="0" fontId="23" fillId="0" borderId="51" xfId="0" applyFont="1" applyBorder="1" applyAlignment="1" applyProtection="1">
      <alignment horizontal="center"/>
      <protection hidden="1"/>
    </xf>
    <xf numFmtId="0" fontId="75" fillId="0" borderId="21" xfId="0" applyFont="1" applyBorder="1" applyAlignment="1" applyProtection="1">
      <alignment horizontal="center"/>
      <protection hidden="1"/>
    </xf>
    <xf numFmtId="0" fontId="23" fillId="0" borderId="29" xfId="0" applyFont="1" applyBorder="1" applyAlignment="1" applyProtection="1">
      <alignment/>
      <protection hidden="1"/>
    </xf>
    <xf numFmtId="0" fontId="23" fillId="0" borderId="22" xfId="0" applyFont="1" applyBorder="1" applyAlignment="1" applyProtection="1">
      <alignment/>
      <protection hidden="1"/>
    </xf>
    <xf numFmtId="0" fontId="13" fillId="0" borderId="21" xfId="0" applyFont="1" applyBorder="1" applyAlignment="1" applyProtection="1">
      <alignment/>
      <protection hidden="1"/>
    </xf>
    <xf numFmtId="0" fontId="13" fillId="0" borderId="22" xfId="0" applyFont="1" applyBorder="1" applyAlignment="1" applyProtection="1">
      <alignment/>
      <protection hidden="1"/>
    </xf>
    <xf numFmtId="0" fontId="71" fillId="0" borderId="21" xfId="0" applyFont="1" applyBorder="1" applyAlignment="1" applyProtection="1">
      <alignment horizontal="center"/>
      <protection hidden="1"/>
    </xf>
    <xf numFmtId="0" fontId="71" fillId="0" borderId="51" xfId="0" applyFont="1" applyBorder="1" applyAlignment="1" applyProtection="1">
      <alignment horizontal="center"/>
      <protection hidden="1"/>
    </xf>
    <xf numFmtId="0" fontId="74" fillId="0" borderId="63" xfId="0" applyFont="1" applyBorder="1" applyAlignment="1" applyProtection="1">
      <alignment horizontal="center"/>
      <protection hidden="1"/>
    </xf>
    <xf numFmtId="0" fontId="74" fillId="0" borderId="69" xfId="0" applyFont="1" applyBorder="1" applyAlignment="1" applyProtection="1">
      <alignment horizontal="center"/>
      <protection hidden="1"/>
    </xf>
    <xf numFmtId="0" fontId="74" fillId="0" borderId="70" xfId="0" applyFont="1" applyBorder="1" applyAlignment="1" applyProtection="1">
      <alignment horizontal="center"/>
      <protection hidden="1"/>
    </xf>
    <xf numFmtId="0" fontId="2" fillId="0" borderId="65" xfId="0" applyFont="1" applyBorder="1" applyAlignment="1" applyProtection="1">
      <alignment horizontal="center"/>
      <protection hidden="1"/>
    </xf>
    <xf numFmtId="0" fontId="13" fillId="0" borderId="66" xfId="0" applyFont="1" applyBorder="1" applyAlignment="1" applyProtection="1">
      <alignment horizontal="center"/>
      <protection hidden="1"/>
    </xf>
    <xf numFmtId="0" fontId="13" fillId="0" borderId="51" xfId="0" applyFont="1" applyBorder="1" applyAlignment="1" applyProtection="1">
      <alignment horizontal="center"/>
      <protection hidden="1"/>
    </xf>
    <xf numFmtId="0" fontId="13" fillId="0" borderId="14" xfId="0" applyFont="1" applyBorder="1" applyAlignment="1" applyProtection="1">
      <alignment horizontal="center"/>
      <protection hidden="1"/>
    </xf>
    <xf numFmtId="0" fontId="13" fillId="0" borderId="29" xfId="0" applyFont="1" applyBorder="1" applyAlignment="1" applyProtection="1">
      <alignment horizontal="center"/>
      <protection hidden="1"/>
    </xf>
    <xf numFmtId="0" fontId="13" fillId="0" borderId="29" xfId="0" applyFont="1" applyBorder="1" applyAlignment="1" applyProtection="1">
      <alignment horizontal="center"/>
      <protection hidden="1"/>
    </xf>
    <xf numFmtId="0" fontId="13" fillId="0" borderId="22" xfId="0" applyFont="1" applyBorder="1" applyAlignment="1" applyProtection="1">
      <alignment horizontal="center"/>
      <protection hidden="1"/>
    </xf>
    <xf numFmtId="0" fontId="13" fillId="0" borderId="30" xfId="0" applyFont="1" applyBorder="1" applyAlignment="1" applyProtection="1">
      <alignment horizontal="center"/>
      <protection hidden="1"/>
    </xf>
    <xf numFmtId="1" fontId="3" fillId="36" borderId="23" xfId="0" applyNumberFormat="1" applyFont="1" applyFill="1" applyBorder="1" applyAlignment="1" applyProtection="1">
      <alignment horizontal="right"/>
      <protection hidden="1"/>
    </xf>
    <xf numFmtId="1" fontId="3" fillId="0" borderId="67" xfId="0" applyNumberFormat="1" applyFont="1" applyBorder="1" applyAlignment="1" applyProtection="1">
      <alignment horizontal="right"/>
      <protection hidden="1"/>
    </xf>
    <xf numFmtId="0" fontId="27" fillId="43" borderId="0" xfId="0" applyFont="1" applyFill="1" applyAlignment="1" applyProtection="1">
      <alignment/>
      <protection locked="0"/>
    </xf>
    <xf numFmtId="0" fontId="166" fillId="4" borderId="10" xfId="0" applyFont="1" applyFill="1" applyBorder="1" applyAlignment="1" applyProtection="1">
      <alignment/>
      <protection locked="0"/>
    </xf>
    <xf numFmtId="49" fontId="167" fillId="4" borderId="11" xfId="0" applyNumberFormat="1" applyFont="1" applyFill="1" applyBorder="1" applyAlignment="1" applyProtection="1">
      <alignment vertical="center" wrapText="1"/>
      <protection locked="0"/>
    </xf>
    <xf numFmtId="49" fontId="166" fillId="4" borderId="11" xfId="0" applyNumberFormat="1" applyFont="1" applyFill="1" applyBorder="1" applyAlignment="1" applyProtection="1">
      <alignment vertical="center" wrapText="1"/>
      <protection locked="0"/>
    </xf>
    <xf numFmtId="49" fontId="166" fillId="4" borderId="17" xfId="0" applyNumberFormat="1" applyFont="1" applyFill="1" applyBorder="1" applyAlignment="1" applyProtection="1">
      <alignment vertical="center" wrapText="1"/>
      <protection locked="0"/>
    </xf>
    <xf numFmtId="0" fontId="166" fillId="4" borderId="12" xfId="0" applyFont="1" applyFill="1" applyBorder="1" applyAlignment="1" applyProtection="1">
      <alignment/>
      <protection locked="0"/>
    </xf>
    <xf numFmtId="0" fontId="168" fillId="4" borderId="14" xfId="0" applyFont="1" applyFill="1" applyBorder="1" applyAlignment="1" applyProtection="1">
      <alignment vertical="center" wrapText="1"/>
      <protection locked="0"/>
    </xf>
    <xf numFmtId="0" fontId="166" fillId="4" borderId="0" xfId="0" applyFont="1" applyFill="1" applyAlignment="1" applyProtection="1">
      <alignment/>
      <protection locked="0"/>
    </xf>
    <xf numFmtId="0" fontId="168" fillId="4" borderId="0" xfId="0" applyFont="1" applyFill="1" applyAlignment="1" applyProtection="1">
      <alignment horizontal="left"/>
      <protection locked="0"/>
    </xf>
    <xf numFmtId="0" fontId="169" fillId="4" borderId="14" xfId="0" applyFont="1" applyFill="1" applyBorder="1" applyAlignment="1" applyProtection="1">
      <alignment/>
      <protection locked="0"/>
    </xf>
    <xf numFmtId="0" fontId="166" fillId="4" borderId="35" xfId="0" applyFont="1" applyFill="1" applyBorder="1" applyAlignment="1" applyProtection="1">
      <alignment/>
      <protection locked="0"/>
    </xf>
    <xf numFmtId="0" fontId="166" fillId="4" borderId="16" xfId="0" applyFont="1" applyFill="1" applyBorder="1" applyAlignment="1" applyProtection="1">
      <alignment/>
      <protection locked="0"/>
    </xf>
    <xf numFmtId="0" fontId="168" fillId="4" borderId="16" xfId="0" applyFont="1" applyFill="1" applyBorder="1" applyAlignment="1" applyProtection="1">
      <alignment horizontal="left"/>
      <protection locked="0"/>
    </xf>
    <xf numFmtId="0" fontId="166" fillId="4" borderId="32" xfId="0" applyFont="1" applyFill="1" applyBorder="1" applyAlignment="1" applyProtection="1">
      <alignment/>
      <protection locked="0"/>
    </xf>
    <xf numFmtId="0" fontId="170" fillId="4" borderId="12" xfId="0" applyFont="1" applyFill="1" applyBorder="1" applyAlignment="1" applyProtection="1">
      <alignment/>
      <protection locked="0"/>
    </xf>
    <xf numFmtId="0" fontId="170" fillId="4" borderId="0" xfId="0" applyFont="1" applyFill="1" applyAlignment="1" applyProtection="1">
      <alignment/>
      <protection locked="0"/>
    </xf>
    <xf numFmtId="0" fontId="170" fillId="4" borderId="14" xfId="0" applyFont="1" applyFill="1" applyBorder="1" applyAlignment="1" applyProtection="1">
      <alignment/>
      <protection locked="0"/>
    </xf>
    <xf numFmtId="0" fontId="171" fillId="2" borderId="24" xfId="0" applyFont="1" applyFill="1" applyBorder="1" applyAlignment="1" applyProtection="1">
      <alignment horizontal="center"/>
      <protection locked="0"/>
    </xf>
    <xf numFmtId="0" fontId="172" fillId="0" borderId="24" xfId="0" applyFont="1" applyBorder="1" applyAlignment="1" applyProtection="1">
      <alignment horizontal="center"/>
      <protection hidden="1"/>
    </xf>
    <xf numFmtId="0" fontId="88" fillId="0" borderId="21" xfId="0" applyFont="1" applyBorder="1" applyAlignment="1" applyProtection="1">
      <alignment/>
      <protection locked="0"/>
    </xf>
    <xf numFmtId="0" fontId="88" fillId="0" borderId="0" xfId="0" applyFont="1" applyAlignment="1" applyProtection="1">
      <alignment/>
      <protection locked="0"/>
    </xf>
    <xf numFmtId="0" fontId="88" fillId="0" borderId="22" xfId="0" applyFont="1" applyBorder="1" applyAlignment="1" applyProtection="1">
      <alignment/>
      <protection locked="0"/>
    </xf>
    <xf numFmtId="0" fontId="83" fillId="0" borderId="13" xfId="0" applyFont="1" applyBorder="1" applyAlignment="1">
      <alignment/>
    </xf>
    <xf numFmtId="0" fontId="14" fillId="0" borderId="18" xfId="0" applyFont="1" applyBorder="1" applyAlignment="1" applyProtection="1">
      <alignment horizontal="center"/>
      <protection hidden="1"/>
    </xf>
    <xf numFmtId="0" fontId="14" fillId="0" borderId="20" xfId="0" applyFont="1" applyBorder="1" applyAlignment="1" applyProtection="1">
      <alignment horizontal="center"/>
      <protection hidden="1"/>
    </xf>
    <xf numFmtId="0" fontId="72" fillId="0" borderId="21" xfId="0" applyFont="1" applyBorder="1" applyAlignment="1" applyProtection="1">
      <alignment horizontal="center"/>
      <protection hidden="1"/>
    </xf>
    <xf numFmtId="0" fontId="72" fillId="0" borderId="22" xfId="0" applyFont="1" applyBorder="1" applyAlignment="1" applyProtection="1">
      <alignment horizontal="center"/>
      <protection hidden="1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81" xfId="0" applyFont="1" applyBorder="1" applyAlignment="1" applyProtection="1">
      <alignment horizontal="center"/>
      <protection hidden="1"/>
    </xf>
    <xf numFmtId="49" fontId="14" fillId="0" borderId="37" xfId="0" applyNumberFormat="1" applyFont="1" applyBorder="1" applyAlignment="1" applyProtection="1">
      <alignment horizontal="center"/>
      <protection hidden="1"/>
    </xf>
    <xf numFmtId="49" fontId="14" fillId="0" borderId="41" xfId="0" applyNumberFormat="1" applyFont="1" applyBorder="1" applyAlignment="1" applyProtection="1">
      <alignment horizontal="center"/>
      <protection hidden="1"/>
    </xf>
    <xf numFmtId="0" fontId="24" fillId="35" borderId="28" xfId="0" applyFont="1" applyFill="1" applyBorder="1" applyAlignment="1" applyProtection="1">
      <alignment horizontal="center"/>
      <protection hidden="1"/>
    </xf>
    <xf numFmtId="0" fontId="24" fillId="35" borderId="56" xfId="0" applyFont="1" applyFill="1" applyBorder="1" applyAlignment="1" applyProtection="1">
      <alignment horizontal="center"/>
      <protection hidden="1"/>
    </xf>
    <xf numFmtId="0" fontId="24" fillId="35" borderId="15" xfId="0" applyFont="1" applyFill="1" applyBorder="1" applyAlignment="1" applyProtection="1">
      <alignment horizontal="center"/>
      <protection hidden="1"/>
    </xf>
    <xf numFmtId="0" fontId="14" fillId="0" borderId="18" xfId="0" applyFont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 horizontal="center"/>
      <protection locked="0"/>
    </xf>
    <xf numFmtId="0" fontId="72" fillId="0" borderId="21" xfId="0" applyFont="1" applyBorder="1" applyAlignment="1">
      <alignment horizontal="center"/>
    </xf>
    <xf numFmtId="0" fontId="72" fillId="0" borderId="22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41" xfId="0" applyNumberFormat="1" applyFont="1" applyBorder="1" applyAlignment="1">
      <alignment horizontal="center"/>
    </xf>
    <xf numFmtId="0" fontId="105" fillId="0" borderId="50" xfId="55" applyFont="1" applyBorder="1" applyAlignment="1">
      <alignment horizontal="center" wrapText="1"/>
      <protection/>
    </xf>
    <xf numFmtId="0" fontId="105" fillId="0" borderId="67" xfId="55" applyFont="1" applyBorder="1" applyAlignment="1">
      <alignment horizontal="center" wrapText="1"/>
      <protection/>
    </xf>
    <xf numFmtId="0" fontId="33" fillId="0" borderId="50" xfId="55" applyFont="1" applyBorder="1" applyAlignment="1">
      <alignment horizontal="center" vertical="center"/>
      <protection/>
    </xf>
    <xf numFmtId="0" fontId="33" fillId="0" borderId="51" xfId="55" applyFont="1" applyBorder="1" applyAlignment="1">
      <alignment horizontal="center" vertical="center"/>
      <protection/>
    </xf>
    <xf numFmtId="0" fontId="112" fillId="0" borderId="20" xfId="55" applyFont="1" applyBorder="1" applyAlignment="1">
      <alignment horizontal="center" vertical="center" textRotation="90" wrapText="1"/>
      <protection/>
    </xf>
    <xf numFmtId="0" fontId="112" fillId="0" borderId="22" xfId="55" applyFont="1" applyBorder="1" applyAlignment="1">
      <alignment horizontal="center" vertical="center" textRotation="90" wrapText="1"/>
      <protection/>
    </xf>
    <xf numFmtId="0" fontId="105" fillId="0" borderId="50" xfId="55" applyFont="1" applyBorder="1" applyAlignment="1">
      <alignment horizontal="center" vertical="center" wrapText="1"/>
      <protection/>
    </xf>
    <xf numFmtId="0" fontId="105" fillId="0" borderId="51" xfId="55" applyFont="1" applyBorder="1" applyAlignment="1">
      <alignment horizontal="center" vertical="center" wrapText="1"/>
      <protection/>
    </xf>
    <xf numFmtId="0" fontId="24" fillId="35" borderId="28" xfId="0" applyFont="1" applyFill="1" applyBorder="1" applyAlignment="1">
      <alignment horizontal="center"/>
    </xf>
    <xf numFmtId="0" fontId="24" fillId="35" borderId="56" xfId="0" applyFont="1" applyFill="1" applyBorder="1" applyAlignment="1">
      <alignment horizontal="center"/>
    </xf>
    <xf numFmtId="0" fontId="24" fillId="35" borderId="15" xfId="0" applyFont="1" applyFill="1" applyBorder="1" applyAlignment="1">
      <alignment horizontal="center"/>
    </xf>
    <xf numFmtId="0" fontId="0" fillId="16" borderId="28" xfId="0" applyFont="1" applyFill="1" applyBorder="1" applyAlignment="1">
      <alignment horizontal="center"/>
    </xf>
    <xf numFmtId="0" fontId="0" fillId="16" borderId="15" xfId="0" applyFont="1" applyFill="1" applyBorder="1" applyAlignment="1">
      <alignment horizontal="center"/>
    </xf>
    <xf numFmtId="49" fontId="14" fillId="33" borderId="0" xfId="0" applyNumberFormat="1" applyFont="1" applyFill="1" applyAlignment="1">
      <alignment horizontal="center"/>
    </xf>
    <xf numFmtId="0" fontId="78" fillId="0" borderId="0" xfId="0" applyFont="1" applyAlignment="1">
      <alignment horizontal="center" vertical="center" wrapText="1"/>
    </xf>
    <xf numFmtId="0" fontId="92" fillId="43" borderId="0" xfId="0" applyFont="1" applyFill="1" applyAlignment="1">
      <alignment horizontal="center" vertical="center" wrapText="1"/>
    </xf>
    <xf numFmtId="0" fontId="77" fillId="43" borderId="0" xfId="0" applyFont="1" applyFill="1" applyAlignment="1">
      <alignment horizontal="center"/>
    </xf>
    <xf numFmtId="0" fontId="114" fillId="0" borderId="18" xfId="0" applyFont="1" applyBorder="1" applyAlignment="1" applyProtection="1">
      <alignment horizontal="center"/>
      <protection locked="0"/>
    </xf>
    <xf numFmtId="0" fontId="114" fillId="0" borderId="20" xfId="0" applyFont="1" applyBorder="1" applyAlignment="1" applyProtection="1">
      <alignment horizontal="center"/>
      <protection locked="0"/>
    </xf>
    <xf numFmtId="0" fontId="114" fillId="0" borderId="21" xfId="0" applyFont="1" applyBorder="1" applyAlignment="1">
      <alignment horizontal="center"/>
    </xf>
    <xf numFmtId="0" fontId="114" fillId="0" borderId="22" xfId="0" applyFont="1" applyBorder="1" applyAlignment="1">
      <alignment horizontal="center"/>
    </xf>
    <xf numFmtId="0" fontId="0" fillId="43" borderId="0" xfId="0" applyFill="1" applyAlignment="1">
      <alignment horizontal="center"/>
    </xf>
    <xf numFmtId="0" fontId="76" fillId="43" borderId="0" xfId="0" applyFont="1" applyFill="1" applyAlignment="1">
      <alignment horizontal="center"/>
    </xf>
    <xf numFmtId="49" fontId="0" fillId="43" borderId="0" xfId="0" applyNumberFormat="1" applyFill="1" applyAlignment="1">
      <alignment horizontal="center"/>
    </xf>
    <xf numFmtId="0" fontId="0" fillId="43" borderId="0" xfId="0" applyFill="1" applyAlignment="1" applyProtection="1">
      <alignment horizontal="right"/>
      <protection locked="0"/>
    </xf>
    <xf numFmtId="0" fontId="27" fillId="6" borderId="28" xfId="0" applyFont="1" applyFill="1" applyBorder="1" applyAlignment="1" applyProtection="1">
      <alignment horizontal="center"/>
      <protection locked="0"/>
    </xf>
    <xf numFmtId="0" fontId="27" fillId="6" borderId="15" xfId="0" applyFont="1" applyFill="1" applyBorder="1" applyAlignment="1" applyProtection="1">
      <alignment horizontal="center"/>
      <protection locked="0"/>
    </xf>
    <xf numFmtId="0" fontId="105" fillId="0" borderId="51" xfId="55" applyFont="1" applyBorder="1" applyAlignment="1">
      <alignment horizontal="center" wrapText="1"/>
      <protection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13" fillId="0" borderId="82" xfId="0" applyFont="1" applyBorder="1" applyAlignment="1" applyProtection="1">
      <alignment horizontal="center"/>
      <protection locked="0"/>
    </xf>
    <xf numFmtId="0" fontId="13" fillId="0" borderId="84" xfId="0" applyFont="1" applyBorder="1" applyAlignment="1" applyProtection="1">
      <alignment horizontal="center"/>
      <protection locked="0"/>
    </xf>
    <xf numFmtId="0" fontId="0" fillId="43" borderId="0" xfId="0" applyFont="1" applyFill="1" applyAlignment="1">
      <alignment horizontal="center" vertical="center" wrapText="1"/>
    </xf>
    <xf numFmtId="49" fontId="99" fillId="43" borderId="0" xfId="0" applyNumberFormat="1" applyFont="1" applyFill="1" applyAlignment="1" applyProtection="1">
      <alignment horizontal="center"/>
      <protection locked="0"/>
    </xf>
    <xf numFmtId="49" fontId="99" fillId="6" borderId="23" xfId="0" applyNumberFormat="1" applyFont="1" applyFill="1" applyBorder="1" applyAlignment="1" applyProtection="1">
      <alignment horizontal="center"/>
      <protection locked="0"/>
    </xf>
    <xf numFmtId="49" fontId="99" fillId="6" borderId="68" xfId="0" applyNumberFormat="1" applyFont="1" applyFill="1" applyBorder="1" applyAlignment="1" applyProtection="1">
      <alignment horizontal="center"/>
      <protection locked="0"/>
    </xf>
    <xf numFmtId="0" fontId="106" fillId="0" borderId="50" xfId="55" applyFont="1" applyBorder="1" applyAlignment="1">
      <alignment horizontal="center" vertical="center" textRotation="90" wrapText="1"/>
      <protection/>
    </xf>
    <xf numFmtId="0" fontId="106" fillId="0" borderId="67" xfId="55" applyFont="1" applyBorder="1" applyAlignment="1">
      <alignment horizontal="center" vertical="center" textRotation="90" wrapText="1"/>
      <protection/>
    </xf>
    <xf numFmtId="0" fontId="0" fillId="43" borderId="0" xfId="0" applyFont="1" applyFill="1" applyAlignment="1">
      <alignment horizontal="center" vertical="top" wrapText="1"/>
    </xf>
    <xf numFmtId="0" fontId="0" fillId="43" borderId="0" xfId="0" applyFill="1" applyAlignment="1">
      <alignment horizontal="center" vertical="center" wrapText="1"/>
    </xf>
    <xf numFmtId="0" fontId="11" fillId="43" borderId="0" xfId="0" applyFont="1" applyFill="1" applyAlignment="1">
      <alignment horizontal="center" vertical="center" wrapText="1"/>
    </xf>
    <xf numFmtId="0" fontId="76" fillId="43" borderId="0" xfId="0" applyFont="1" applyFill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71" xfId="0" applyFont="1" applyBorder="1" applyAlignment="1" applyProtection="1">
      <alignment horizontal="center"/>
      <protection locked="0"/>
    </xf>
    <xf numFmtId="0" fontId="0" fillId="43" borderId="0" xfId="0" applyFill="1" applyAlignment="1">
      <alignment horizontal="center" vertical="center"/>
    </xf>
    <xf numFmtId="0" fontId="2" fillId="43" borderId="0" xfId="0" applyFont="1" applyFill="1" applyAlignment="1" applyProtection="1">
      <alignment horizontal="right"/>
      <protection locked="0"/>
    </xf>
    <xf numFmtId="0" fontId="104" fillId="43" borderId="0" xfId="0" applyFont="1" applyFill="1" applyAlignment="1" quotePrefix="1">
      <alignment horizontal="center" vertical="center" wrapText="1"/>
    </xf>
    <xf numFmtId="0" fontId="119" fillId="43" borderId="0" xfId="0" applyFont="1" applyFill="1" applyAlignment="1">
      <alignment horizontal="left" wrapText="1"/>
    </xf>
    <xf numFmtId="0" fontId="47" fillId="43" borderId="0" xfId="0" applyFont="1" applyFill="1" applyAlignment="1">
      <alignment horizontal="left"/>
    </xf>
    <xf numFmtId="0" fontId="9" fillId="0" borderId="85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73" fillId="0" borderId="0" xfId="0" applyFont="1" applyAlignment="1" applyProtection="1">
      <alignment horizontal="center"/>
      <protection locked="0"/>
    </xf>
    <xf numFmtId="0" fontId="173" fillId="6" borderId="23" xfId="0" applyFont="1" applyFill="1" applyBorder="1" applyAlignment="1" applyProtection="1">
      <alignment horizontal="center"/>
      <protection locked="0"/>
    </xf>
    <xf numFmtId="0" fontId="173" fillId="6" borderId="68" xfId="0" applyFont="1" applyFill="1" applyBorder="1" applyAlignment="1" applyProtection="1">
      <alignment horizontal="center"/>
      <protection locked="0"/>
    </xf>
    <xf numFmtId="0" fontId="166" fillId="4" borderId="0" xfId="0" applyFont="1" applyFill="1" applyAlignment="1" applyProtection="1">
      <alignment horizontal="center" vertical="center" wrapText="1"/>
      <protection locked="0"/>
    </xf>
    <xf numFmtId="0" fontId="119" fillId="34" borderId="86" xfId="0" applyFont="1" applyFill="1" applyBorder="1" applyAlignment="1">
      <alignment horizontal="center" vertical="center" wrapText="1"/>
    </xf>
    <xf numFmtId="0" fontId="119" fillId="34" borderId="75" xfId="0" applyFont="1" applyFill="1" applyBorder="1" applyAlignment="1">
      <alignment horizontal="center" vertical="center" wrapText="1"/>
    </xf>
    <xf numFmtId="0" fontId="119" fillId="34" borderId="87" xfId="0" applyFont="1" applyFill="1" applyBorder="1" applyAlignment="1">
      <alignment horizontal="center" vertical="center" wrapText="1"/>
    </xf>
    <xf numFmtId="0" fontId="119" fillId="34" borderId="74" xfId="0" applyFont="1" applyFill="1" applyBorder="1" applyAlignment="1">
      <alignment horizontal="center" vertical="center" wrapText="1"/>
    </xf>
    <xf numFmtId="0" fontId="119" fillId="34" borderId="82" xfId="0" applyFont="1" applyFill="1" applyBorder="1" applyAlignment="1">
      <alignment horizontal="center"/>
    </xf>
    <xf numFmtId="0" fontId="119" fillId="34" borderId="83" xfId="0" applyFont="1" applyFill="1" applyBorder="1" applyAlignment="1">
      <alignment horizontal="center"/>
    </xf>
    <xf numFmtId="0" fontId="101" fillId="6" borderId="28" xfId="0" applyFont="1" applyFill="1" applyBorder="1" applyAlignment="1" applyProtection="1">
      <alignment horizontal="center"/>
      <protection locked="0"/>
    </xf>
    <xf numFmtId="0" fontId="101" fillId="6" borderId="15" xfId="0" applyFont="1" applyFill="1" applyBorder="1" applyAlignment="1" applyProtection="1">
      <alignment horizontal="center"/>
      <protection locked="0"/>
    </xf>
    <xf numFmtId="1" fontId="91" fillId="43" borderId="0" xfId="0" applyNumberFormat="1" applyFont="1" applyFill="1" applyAlignment="1" applyProtection="1">
      <alignment horizontal="left"/>
      <protection locked="0"/>
    </xf>
    <xf numFmtId="0" fontId="105" fillId="0" borderId="67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ed_fam_prevalenta_2013_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1123950</xdr:colOff>
      <xdr:row>18</xdr:row>
      <xdr:rowOff>180975</xdr:rowOff>
    </xdr:from>
    <xdr:to>
      <xdr:col>13</xdr:col>
      <xdr:colOff>114300</xdr:colOff>
      <xdr:row>20</xdr:row>
      <xdr:rowOff>95250</xdr:rowOff>
    </xdr:to>
    <xdr:sp>
      <xdr:nvSpPr>
        <xdr:cNvPr id="1" name="Line 10"/>
        <xdr:cNvSpPr>
          <a:spLocks/>
        </xdr:cNvSpPr>
      </xdr:nvSpPr>
      <xdr:spPr>
        <a:xfrm>
          <a:off x="11182350" y="5372100"/>
          <a:ext cx="7810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1123950</xdr:colOff>
      <xdr:row>42</xdr:row>
      <xdr:rowOff>180975</xdr:rowOff>
    </xdr:from>
    <xdr:to>
      <xdr:col>13</xdr:col>
      <xdr:colOff>114300</xdr:colOff>
      <xdr:row>44</xdr:row>
      <xdr:rowOff>95250</xdr:rowOff>
    </xdr:to>
    <xdr:sp>
      <xdr:nvSpPr>
        <xdr:cNvPr id="2" name="Line 10"/>
        <xdr:cNvSpPr>
          <a:spLocks/>
        </xdr:cNvSpPr>
      </xdr:nvSpPr>
      <xdr:spPr>
        <a:xfrm>
          <a:off x="11182350" y="11172825"/>
          <a:ext cx="781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1123950</xdr:colOff>
      <xdr:row>67</xdr:row>
      <xdr:rowOff>180975</xdr:rowOff>
    </xdr:from>
    <xdr:to>
      <xdr:col>13</xdr:col>
      <xdr:colOff>114300</xdr:colOff>
      <xdr:row>69</xdr:row>
      <xdr:rowOff>95250</xdr:rowOff>
    </xdr:to>
    <xdr:sp>
      <xdr:nvSpPr>
        <xdr:cNvPr id="3" name="Line 10"/>
        <xdr:cNvSpPr>
          <a:spLocks/>
        </xdr:cNvSpPr>
      </xdr:nvSpPr>
      <xdr:spPr>
        <a:xfrm>
          <a:off x="11182350" y="17173575"/>
          <a:ext cx="781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1123950</xdr:colOff>
      <xdr:row>92</xdr:row>
      <xdr:rowOff>180975</xdr:rowOff>
    </xdr:from>
    <xdr:to>
      <xdr:col>13</xdr:col>
      <xdr:colOff>114300</xdr:colOff>
      <xdr:row>94</xdr:row>
      <xdr:rowOff>95250</xdr:rowOff>
    </xdr:to>
    <xdr:sp>
      <xdr:nvSpPr>
        <xdr:cNvPr id="4" name="Line 10"/>
        <xdr:cNvSpPr>
          <a:spLocks/>
        </xdr:cNvSpPr>
      </xdr:nvSpPr>
      <xdr:spPr>
        <a:xfrm>
          <a:off x="11182350" y="22964775"/>
          <a:ext cx="7810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1123950</xdr:colOff>
      <xdr:row>118</xdr:row>
      <xdr:rowOff>180975</xdr:rowOff>
    </xdr:from>
    <xdr:to>
      <xdr:col>13</xdr:col>
      <xdr:colOff>114300</xdr:colOff>
      <xdr:row>120</xdr:row>
      <xdr:rowOff>95250</xdr:rowOff>
    </xdr:to>
    <xdr:sp>
      <xdr:nvSpPr>
        <xdr:cNvPr id="5" name="Line 10"/>
        <xdr:cNvSpPr>
          <a:spLocks/>
        </xdr:cNvSpPr>
      </xdr:nvSpPr>
      <xdr:spPr>
        <a:xfrm>
          <a:off x="11182350" y="28489275"/>
          <a:ext cx="781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237"/>
  <sheetViews>
    <sheetView showGridLines="0" tabSelected="1" zoomScale="70" zoomScaleNormal="70" zoomScalePageLayoutView="0" workbookViewId="0" topLeftCell="A1">
      <selection activeCell="G114" sqref="G114"/>
    </sheetView>
  </sheetViews>
  <sheetFormatPr defaultColWidth="9.140625" defaultRowHeight="12.75"/>
  <cols>
    <col min="2" max="2" width="8.421875" style="0" customWidth="1"/>
    <col min="3" max="3" width="16.8515625" style="0" customWidth="1"/>
    <col min="4" max="4" width="13.28125" style="0" customWidth="1"/>
    <col min="5" max="5" width="14.57421875" style="0" customWidth="1"/>
    <col min="6" max="6" width="13.28125" style="0" customWidth="1"/>
    <col min="7" max="7" width="11.8515625" style="0" customWidth="1"/>
    <col min="8" max="8" width="15.00390625" style="0" customWidth="1"/>
    <col min="9" max="9" width="10.421875" style="0" customWidth="1"/>
    <col min="10" max="10" width="21.421875" style="0" customWidth="1"/>
    <col min="11" max="11" width="16.57421875" style="0" customWidth="1"/>
    <col min="12" max="12" width="18.28125" style="0" customWidth="1"/>
    <col min="13" max="13" width="8.57421875" style="0" customWidth="1"/>
    <col min="14" max="14" width="8.28125" style="0" customWidth="1"/>
    <col min="17" max="17" width="16.140625" style="0" customWidth="1"/>
    <col min="18" max="18" width="9.8515625" style="0" customWidth="1"/>
    <col min="19" max="19" width="10.8515625" style="0" customWidth="1"/>
    <col min="20" max="20" width="10.140625" style="0" customWidth="1"/>
    <col min="21" max="21" width="24.140625" style="0" customWidth="1"/>
    <col min="22" max="22" width="11.28125" style="0" customWidth="1"/>
    <col min="23" max="23" width="14.140625" style="0" customWidth="1"/>
    <col min="24" max="24" width="10.28125" style="0" customWidth="1"/>
    <col min="25" max="25" width="10.421875" style="0" customWidth="1"/>
    <col min="26" max="26" width="15.140625" style="0" customWidth="1"/>
    <col min="27" max="27" width="27.28125" style="0" customWidth="1"/>
    <col min="28" max="28" width="20.28125" style="0" customWidth="1"/>
    <col min="29" max="29" width="16.7109375" style="0" customWidth="1"/>
    <col min="30" max="30" width="22.28125" style="0" customWidth="1"/>
    <col min="31" max="31" width="17.8515625" style="0" customWidth="1"/>
    <col min="32" max="32" width="19.421875" style="0" customWidth="1"/>
    <col min="40" max="40" width="12.00390625" style="0" customWidth="1"/>
    <col min="41" max="41" width="12.28125" style="0" bestFit="1" customWidth="1"/>
    <col min="42" max="42" width="20.28125" style="0" customWidth="1"/>
    <col min="44" max="44" width="10.28125" style="0" customWidth="1"/>
    <col min="45" max="45" width="18.140625" style="0" customWidth="1"/>
    <col min="46" max="46" width="11.140625" style="0" bestFit="1" customWidth="1"/>
    <col min="47" max="47" width="14.8515625" style="0" customWidth="1"/>
    <col min="48" max="48" width="18.421875" style="0" customWidth="1"/>
    <col min="49" max="49" width="14.7109375" style="0" customWidth="1"/>
    <col min="50" max="50" width="17.7109375" style="0" customWidth="1"/>
    <col min="51" max="51" width="16.00390625" style="0" customWidth="1"/>
    <col min="52" max="52" width="14.00390625" style="0" customWidth="1"/>
    <col min="54" max="54" width="13.00390625" style="0" customWidth="1"/>
    <col min="56" max="56" width="71.8515625" style="0" customWidth="1"/>
    <col min="57" max="57" width="26.8515625" style="0" customWidth="1"/>
    <col min="58" max="58" width="13.140625" style="0" customWidth="1"/>
    <col min="59" max="59" width="14.28125" style="0" customWidth="1"/>
    <col min="60" max="60" width="11.7109375" style="0" customWidth="1"/>
    <col min="61" max="61" width="13.140625" style="0" customWidth="1"/>
    <col min="62" max="62" width="10.8515625" style="0" customWidth="1"/>
    <col min="63" max="63" width="13.28125" style="0" customWidth="1"/>
    <col min="64" max="64" width="11.57421875" style="0" customWidth="1"/>
    <col min="65" max="65" width="12.7109375" style="0" customWidth="1"/>
    <col min="66" max="66" width="10.421875" style="0" customWidth="1"/>
    <col min="67" max="67" width="13.140625" style="0" customWidth="1"/>
    <col min="68" max="68" width="22.57421875" style="0" customWidth="1"/>
    <col min="76" max="76" width="24.28125" style="0" customWidth="1"/>
  </cols>
  <sheetData>
    <row r="1" spans="1:84" ht="18">
      <c r="A1" s="584" t="s">
        <v>243</v>
      </c>
      <c r="B1" s="585"/>
      <c r="C1" s="586"/>
      <c r="D1" s="587"/>
      <c r="H1" s="261"/>
      <c r="I1" s="261"/>
      <c r="J1" s="261"/>
      <c r="K1" s="261"/>
      <c r="L1" s="261"/>
      <c r="M1" s="261"/>
      <c r="N1" s="261"/>
      <c r="O1" s="261"/>
      <c r="P1" s="261"/>
      <c r="Q1" s="261"/>
      <c r="CF1">
        <v>2018</v>
      </c>
    </row>
    <row r="2" spans="1:17" ht="18">
      <c r="A2" s="597" t="s">
        <v>51</v>
      </c>
      <c r="B2" s="598"/>
      <c r="C2" s="598"/>
      <c r="D2" s="599"/>
      <c r="E2" s="319" t="s">
        <v>56</v>
      </c>
      <c r="F2" s="261"/>
      <c r="G2" s="318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3" spans="1:30" ht="23.25">
      <c r="A3" s="588" t="s">
        <v>237</v>
      </c>
      <c r="B3" s="685" t="s">
        <v>240</v>
      </c>
      <c r="C3" s="685"/>
      <c r="D3" s="589"/>
      <c r="E3" s="261"/>
      <c r="F3" s="261"/>
      <c r="G3" s="261"/>
      <c r="H3" s="242" t="s">
        <v>11</v>
      </c>
      <c r="I3" s="261"/>
      <c r="J3" s="261"/>
      <c r="K3" s="261"/>
      <c r="L3" s="261"/>
      <c r="M3" s="245"/>
      <c r="N3" s="246"/>
      <c r="O3" s="245"/>
      <c r="P3" s="244"/>
      <c r="Q3" s="240" t="s">
        <v>61</v>
      </c>
      <c r="V3" s="466" t="s">
        <v>234</v>
      </c>
      <c r="W3" s="465"/>
      <c r="X3" s="465"/>
      <c r="Y3" s="465"/>
      <c r="Z3" s="465"/>
      <c r="AA3" s="465"/>
      <c r="AB3" s="465"/>
      <c r="AC3" s="465"/>
      <c r="AD3" s="465"/>
    </row>
    <row r="4" spans="1:15" ht="18">
      <c r="A4" s="588" t="s">
        <v>238</v>
      </c>
      <c r="B4" s="590" t="s">
        <v>241</v>
      </c>
      <c r="C4" s="591"/>
      <c r="D4" s="592"/>
      <c r="E4" s="243"/>
      <c r="F4" s="243"/>
      <c r="G4" s="244"/>
      <c r="H4" s="243" t="s">
        <v>14</v>
      </c>
      <c r="I4" s="245" t="s">
        <v>148</v>
      </c>
      <c r="J4" s="245" t="s">
        <v>9</v>
      </c>
      <c r="K4" s="426">
        <v>2024</v>
      </c>
      <c r="L4" s="244"/>
      <c r="N4" s="11"/>
      <c r="O4" s="1"/>
    </row>
    <row r="5" spans="1:27" ht="18">
      <c r="A5" s="593" t="s">
        <v>239</v>
      </c>
      <c r="B5" s="594" t="s">
        <v>242</v>
      </c>
      <c r="C5" s="595"/>
      <c r="D5" s="596"/>
      <c r="H5" s="2"/>
      <c r="I5" s="240"/>
      <c r="L5" s="240"/>
      <c r="M5" s="240"/>
      <c r="N5" s="11"/>
      <c r="O5" s="1"/>
      <c r="P5" s="240" t="s">
        <v>55</v>
      </c>
      <c r="U5" s="438">
        <v>4</v>
      </c>
      <c r="V5" s="439" t="s">
        <v>3</v>
      </c>
      <c r="W5" s="440"/>
      <c r="X5" s="320"/>
      <c r="Y5" s="201"/>
      <c r="Z5" s="322"/>
      <c r="AA5" s="38"/>
    </row>
    <row r="6" spans="8:27" ht="16.5" thickBot="1">
      <c r="H6" s="2"/>
      <c r="I6" s="10"/>
      <c r="N6" s="11"/>
      <c r="O6" s="1"/>
      <c r="V6" s="320"/>
      <c r="W6" s="320"/>
      <c r="X6" s="320"/>
      <c r="Y6" s="201"/>
      <c r="Z6" s="322"/>
      <c r="AA6" s="38"/>
    </row>
    <row r="7" spans="2:50" ht="21" thickBot="1">
      <c r="B7" s="247" t="s">
        <v>53</v>
      </c>
      <c r="C7" s="241"/>
      <c r="D7" s="427"/>
      <c r="E7" s="428"/>
      <c r="F7" s="429"/>
      <c r="G7" s="429"/>
      <c r="H7" s="430"/>
      <c r="I7" s="431"/>
      <c r="J7" s="602" t="s">
        <v>244</v>
      </c>
      <c r="K7" s="603"/>
      <c r="L7" s="604"/>
      <c r="N7" s="11"/>
      <c r="O7" s="83"/>
      <c r="P7" s="659"/>
      <c r="Q7" s="660"/>
      <c r="U7" s="402"/>
      <c r="V7" s="420" t="s">
        <v>153</v>
      </c>
      <c r="W7" s="402"/>
      <c r="X7" s="402"/>
      <c r="Y7" s="403"/>
      <c r="Z7" s="403"/>
      <c r="AA7" s="403"/>
      <c r="AB7" s="323"/>
      <c r="AC7" s="323"/>
      <c r="AD7" s="323"/>
      <c r="AE7" s="323"/>
      <c r="AN7" s="285"/>
      <c r="AO7" s="286"/>
      <c r="AP7" s="287"/>
      <c r="AQ7" s="2"/>
      <c r="AR7" s="2"/>
      <c r="AS7" s="2"/>
      <c r="AT7" s="2"/>
      <c r="AU7" s="2"/>
      <c r="AV7" s="2"/>
      <c r="AW7" s="2"/>
      <c r="AX7" s="2"/>
    </row>
    <row r="8" spans="2:50" ht="24.75" customHeight="1" thickBot="1">
      <c r="B8" s="238" t="s">
        <v>54</v>
      </c>
      <c r="C8" s="84"/>
      <c r="D8" s="432"/>
      <c r="E8" s="472"/>
      <c r="F8" s="434"/>
      <c r="G8" s="434"/>
      <c r="H8" s="435"/>
      <c r="I8" s="436"/>
      <c r="J8" s="82" t="s">
        <v>52</v>
      </c>
      <c r="K8" s="650"/>
      <c r="L8" s="651"/>
      <c r="M8" s="83"/>
      <c r="N8" s="83"/>
      <c r="O8" s="83"/>
      <c r="V8" s="292"/>
      <c r="W8" s="221"/>
      <c r="X8" s="293"/>
      <c r="Y8" s="292"/>
      <c r="AN8" s="288"/>
      <c r="AO8" s="289"/>
      <c r="AP8" s="290"/>
      <c r="AQ8" s="291"/>
      <c r="AR8" s="291"/>
      <c r="AS8" s="291"/>
      <c r="AT8" s="291"/>
      <c r="AU8" s="2"/>
      <c r="AV8" s="2"/>
      <c r="AW8" s="2"/>
      <c r="AX8" s="2"/>
    </row>
    <row r="9" spans="2:51" ht="30" customHeight="1" thickBot="1">
      <c r="B9" s="238" t="s">
        <v>224</v>
      </c>
      <c r="C9" s="83"/>
      <c r="D9" s="95"/>
      <c r="E9" s="473"/>
      <c r="F9" s="82" t="s">
        <v>57</v>
      </c>
      <c r="G9" s="84"/>
      <c r="H9" s="82"/>
      <c r="I9" s="692"/>
      <c r="J9" s="693"/>
      <c r="K9" s="84"/>
      <c r="L9" s="682" t="s">
        <v>245</v>
      </c>
      <c r="M9" s="682"/>
      <c r="N9" s="605" t="s">
        <v>246</v>
      </c>
      <c r="O9" s="83"/>
      <c r="P9" s="683"/>
      <c r="Q9" s="684"/>
      <c r="U9" s="6"/>
      <c r="V9" s="3"/>
      <c r="W9" s="3"/>
      <c r="X9" s="3"/>
      <c r="Y9" s="3"/>
      <c r="Z9" s="3"/>
      <c r="AA9" s="3"/>
      <c r="AB9" s="321"/>
      <c r="AC9" s="3"/>
      <c r="AD9" s="3"/>
      <c r="AE9" s="3"/>
      <c r="AF9" s="3"/>
      <c r="AG9" s="3"/>
      <c r="AN9" s="54"/>
      <c r="AO9" s="292"/>
      <c r="AP9" s="286"/>
      <c r="AQ9" s="293"/>
      <c r="AR9" s="293"/>
      <c r="AS9" s="292"/>
      <c r="AT9" s="292"/>
      <c r="AU9" s="54"/>
      <c r="AV9" s="54"/>
      <c r="AW9" s="54"/>
      <c r="AX9" s="54"/>
      <c r="AY9" s="54"/>
    </row>
    <row r="10" spans="2:62" ht="32.25" customHeight="1">
      <c r="B10" s="82"/>
      <c r="C10" s="83"/>
      <c r="D10" s="95"/>
      <c r="E10" s="83"/>
      <c r="F10" s="82"/>
      <c r="G10" s="583"/>
      <c r="H10" s="583"/>
      <c r="I10" s="84"/>
      <c r="J10" s="82"/>
      <c r="K10" s="83"/>
      <c r="L10" s="83"/>
      <c r="M10" s="658"/>
      <c r="N10" s="658"/>
      <c r="U10" s="631" t="s">
        <v>43</v>
      </c>
      <c r="V10" s="661" t="s">
        <v>154</v>
      </c>
      <c r="W10" s="405" t="s">
        <v>155</v>
      </c>
      <c r="X10" s="405" t="s">
        <v>156</v>
      </c>
      <c r="Y10" s="625" t="s">
        <v>157</v>
      </c>
      <c r="Z10" s="625" t="s">
        <v>158</v>
      </c>
      <c r="AA10" s="625" t="s">
        <v>159</v>
      </c>
      <c r="AB10" s="405" t="s">
        <v>160</v>
      </c>
      <c r="AC10" s="625" t="s">
        <v>161</v>
      </c>
      <c r="AD10" s="405" t="s">
        <v>162</v>
      </c>
      <c r="AE10" s="405" t="s">
        <v>163</v>
      </c>
      <c r="AF10" s="625" t="s">
        <v>164</v>
      </c>
      <c r="AG10" s="405" t="s">
        <v>165</v>
      </c>
      <c r="AH10" s="625" t="s">
        <v>166</v>
      </c>
      <c r="AI10" s="404" t="s">
        <v>167</v>
      </c>
      <c r="AN10" s="114"/>
      <c r="AO10" s="114"/>
      <c r="AP10" s="294"/>
      <c r="AQ10" s="113"/>
      <c r="AR10" s="113"/>
      <c r="AS10" s="113"/>
      <c r="AT10" s="113"/>
      <c r="AU10" s="113"/>
      <c r="AV10" s="113"/>
      <c r="AW10" s="113"/>
      <c r="AX10" s="113"/>
      <c r="AY10" s="113"/>
      <c r="BF10" s="113"/>
      <c r="BG10" s="113"/>
      <c r="BH10" s="113"/>
      <c r="BI10" s="113"/>
      <c r="BJ10" s="113"/>
    </row>
    <row r="11" spans="2:57" ht="24.75" customHeight="1" thickBot="1">
      <c r="B11" s="239"/>
      <c r="C11" s="84"/>
      <c r="D11" s="84"/>
      <c r="E11" s="84"/>
      <c r="F11" s="85"/>
      <c r="G11" s="84"/>
      <c r="H11" s="84"/>
      <c r="I11" s="84"/>
      <c r="J11" s="84"/>
      <c r="K11" s="84"/>
      <c r="L11" s="84"/>
      <c r="M11" s="83"/>
      <c r="N11" s="83"/>
      <c r="O11" s="83"/>
      <c r="U11" s="695"/>
      <c r="V11" s="662"/>
      <c r="W11" s="406" t="s">
        <v>168</v>
      </c>
      <c r="X11" s="406" t="s">
        <v>169</v>
      </c>
      <c r="Y11" s="626"/>
      <c r="Z11" s="626"/>
      <c r="AA11" s="626"/>
      <c r="AB11" s="406" t="s">
        <v>170</v>
      </c>
      <c r="AC11" s="626"/>
      <c r="AD11" s="406" t="s">
        <v>49</v>
      </c>
      <c r="AE11" s="406" t="s">
        <v>0</v>
      </c>
      <c r="AF11" s="626"/>
      <c r="AG11" s="406" t="s">
        <v>171</v>
      </c>
      <c r="AH11" s="626"/>
      <c r="AI11" s="407" t="s">
        <v>172</v>
      </c>
      <c r="AN11" s="114"/>
      <c r="AO11" s="114"/>
      <c r="AP11" s="294"/>
      <c r="AQ11" s="295"/>
      <c r="AR11" s="296"/>
      <c r="AS11" s="356"/>
      <c r="AT11" s="356"/>
      <c r="AU11" s="356"/>
      <c r="AV11" s="357"/>
      <c r="AW11" s="344"/>
      <c r="BA11" s="114"/>
      <c r="BB11" s="114"/>
      <c r="BC11" s="114"/>
      <c r="BD11" s="114"/>
      <c r="BE11" s="114"/>
    </row>
    <row r="12" spans="2:57" ht="18.75" thickBot="1">
      <c r="B12" s="239" t="s">
        <v>225</v>
      </c>
      <c r="C12" s="83"/>
      <c r="D12" s="84"/>
      <c r="E12" s="432"/>
      <c r="F12" s="433"/>
      <c r="G12" s="434"/>
      <c r="H12" s="434"/>
      <c r="I12" s="435"/>
      <c r="J12" s="437"/>
      <c r="K12" s="235"/>
      <c r="L12" s="474" t="s">
        <v>62</v>
      </c>
      <c r="M12" s="659"/>
      <c r="N12" s="660"/>
      <c r="Q12" s="345"/>
      <c r="R12" s="694"/>
      <c r="S12" s="694"/>
      <c r="U12" s="408" t="s">
        <v>59</v>
      </c>
      <c r="V12" s="409" t="s">
        <v>60</v>
      </c>
      <c r="W12" s="410">
        <v>1</v>
      </c>
      <c r="X12" s="410">
        <v>2</v>
      </c>
      <c r="Y12" s="410">
        <v>3</v>
      </c>
      <c r="Z12" s="410">
        <v>4</v>
      </c>
      <c r="AA12" s="410">
        <v>5</v>
      </c>
      <c r="AB12" s="410">
        <v>6</v>
      </c>
      <c r="AC12" s="410">
        <v>7</v>
      </c>
      <c r="AD12" s="409">
        <v>8</v>
      </c>
      <c r="AE12" s="410">
        <v>9</v>
      </c>
      <c r="AF12" s="410">
        <v>10</v>
      </c>
      <c r="AG12" s="410">
        <v>11</v>
      </c>
      <c r="AH12" s="410">
        <v>12</v>
      </c>
      <c r="AI12" s="408">
        <v>13</v>
      </c>
      <c r="AN12" s="114"/>
      <c r="AO12" s="114"/>
      <c r="AP12" s="297"/>
      <c r="AQ12" s="295"/>
      <c r="AR12" s="114"/>
      <c r="AS12" s="358"/>
      <c r="AT12" s="358"/>
      <c r="AU12" s="358"/>
      <c r="AV12" s="357"/>
      <c r="AW12" s="344"/>
      <c r="BA12" s="114"/>
      <c r="BB12" s="115"/>
      <c r="BC12" s="115"/>
      <c r="BD12" s="115"/>
      <c r="BE12" s="115"/>
    </row>
    <row r="13" spans="2:57" ht="18.75" thickBot="1">
      <c r="B13" s="83"/>
      <c r="C13" s="83"/>
      <c r="D13" s="84"/>
      <c r="E13" s="84"/>
      <c r="F13" s="85"/>
      <c r="G13" s="84"/>
      <c r="H13" s="84"/>
      <c r="I13" s="82"/>
      <c r="J13" s="234"/>
      <c r="K13" s="234"/>
      <c r="L13" s="236"/>
      <c r="M13" s="236"/>
      <c r="N13" s="236"/>
      <c r="O13" s="83"/>
      <c r="U13" s="411" t="s">
        <v>219</v>
      </c>
      <c r="V13" s="412">
        <v>1</v>
      </c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47"/>
      <c r="AN13" s="114"/>
      <c r="AO13" s="114"/>
      <c r="AP13" s="297"/>
      <c r="AQ13" s="295"/>
      <c r="AR13" s="114"/>
      <c r="AS13" s="358"/>
      <c r="AT13" s="358"/>
      <c r="AU13" s="358"/>
      <c r="AV13" s="357"/>
      <c r="AW13" s="344"/>
      <c r="BA13" s="114"/>
      <c r="BB13" s="115"/>
      <c r="BC13" s="115"/>
      <c r="BD13" s="115"/>
      <c r="BE13" s="115"/>
    </row>
    <row r="14" spans="2:57" ht="18.75" thickBot="1">
      <c r="B14" s="83"/>
      <c r="D14" s="84"/>
      <c r="E14" s="84"/>
      <c r="F14" s="85"/>
      <c r="G14" s="84"/>
      <c r="H14" s="84"/>
      <c r="I14" s="240"/>
      <c r="J14" s="237"/>
      <c r="K14" s="234"/>
      <c r="L14" s="236"/>
      <c r="M14" s="236"/>
      <c r="N14" s="236"/>
      <c r="O14" s="83"/>
      <c r="U14" s="411" t="s">
        <v>220</v>
      </c>
      <c r="V14" s="412">
        <v>2</v>
      </c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47"/>
      <c r="AN14" s="114"/>
      <c r="AO14" s="114"/>
      <c r="AP14" s="297"/>
      <c r="AQ14" s="295"/>
      <c r="AR14" s="114"/>
      <c r="AS14" s="358"/>
      <c r="AT14" s="358"/>
      <c r="AU14" s="358"/>
      <c r="AV14" s="357"/>
      <c r="AW14" s="344"/>
      <c r="BA14" s="114"/>
      <c r="BB14" s="115"/>
      <c r="BC14" s="115"/>
      <c r="BD14" s="115"/>
      <c r="BE14" s="115"/>
    </row>
    <row r="15" spans="2:57" ht="21" thickBot="1">
      <c r="B15" s="83"/>
      <c r="C15" s="83"/>
      <c r="D15" s="83"/>
      <c r="E15" s="82"/>
      <c r="F15" s="387" t="s">
        <v>149</v>
      </c>
      <c r="G15" s="386"/>
      <c r="H15" s="353">
        <v>2024</v>
      </c>
      <c r="I15" s="354"/>
      <c r="J15" s="83"/>
      <c r="K15" s="83"/>
      <c r="L15" s="83"/>
      <c r="M15" s="83"/>
      <c r="N15" s="83"/>
      <c r="O15" s="83"/>
      <c r="U15" s="411" t="s">
        <v>221</v>
      </c>
      <c r="V15" s="412">
        <v>3</v>
      </c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47"/>
      <c r="AN15" s="114"/>
      <c r="AO15" s="114"/>
      <c r="AP15" s="297"/>
      <c r="AQ15" s="295"/>
      <c r="AR15" s="114"/>
      <c r="AS15" s="358"/>
      <c r="AT15" s="358"/>
      <c r="AU15" s="358"/>
      <c r="AV15" s="357"/>
      <c r="AW15" s="344"/>
      <c r="BA15" s="114"/>
      <c r="BB15" s="115"/>
      <c r="BC15" s="115"/>
      <c r="BD15" s="115"/>
      <c r="BE15" s="115"/>
    </row>
    <row r="16" spans="2:57" ht="16.5" thickBot="1">
      <c r="B16" s="86" t="s">
        <v>45</v>
      </c>
      <c r="D16" s="2"/>
      <c r="E16" s="2"/>
      <c r="F16" s="2"/>
      <c r="G16" s="2"/>
      <c r="H16" s="2"/>
      <c r="M16" s="1"/>
      <c r="N16" s="65"/>
      <c r="U16" s="452" t="s">
        <v>222</v>
      </c>
      <c r="V16" s="453">
        <v>4</v>
      </c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5"/>
      <c r="AJ16" s="403"/>
      <c r="AK16" s="403"/>
      <c r="AN16" s="114"/>
      <c r="AO16" s="114"/>
      <c r="AP16" s="297"/>
      <c r="AQ16" s="295"/>
      <c r="AR16" s="114"/>
      <c r="AS16" s="358"/>
      <c r="AT16" s="358"/>
      <c r="AU16" s="358"/>
      <c r="AV16" s="357"/>
      <c r="AW16" s="344"/>
      <c r="BA16" s="114"/>
      <c r="BB16" s="115"/>
      <c r="BC16" s="115"/>
      <c r="BD16" s="115"/>
      <c r="BE16" s="115"/>
    </row>
    <row r="17" spans="2:57" ht="51.75" customHeight="1">
      <c r="B17" s="4"/>
      <c r="C17" s="4"/>
      <c r="D17" s="5" t="s">
        <v>74</v>
      </c>
      <c r="E17" s="14"/>
      <c r="F17" s="14"/>
      <c r="G17" s="14"/>
      <c r="H17" s="14"/>
      <c r="I17" s="5"/>
      <c r="J17" s="4" t="s">
        <v>75</v>
      </c>
      <c r="K17" s="478" t="s">
        <v>76</v>
      </c>
      <c r="L17" s="7"/>
      <c r="M17" s="20"/>
      <c r="N17" s="55"/>
      <c r="O17" s="110"/>
      <c r="P17" s="110"/>
      <c r="Q17" s="110"/>
      <c r="U17" s="403"/>
      <c r="V17" s="448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N17" s="114"/>
      <c r="AO17" s="114"/>
      <c r="AP17" s="297"/>
      <c r="AQ17" s="295"/>
      <c r="AR17" s="114"/>
      <c r="AS17" s="358"/>
      <c r="AT17" s="358"/>
      <c r="AU17" s="358"/>
      <c r="AV17" s="357"/>
      <c r="AW17" s="344"/>
      <c r="BA17" s="114"/>
      <c r="BB17" s="115"/>
      <c r="BC17" s="115"/>
      <c r="BD17" s="115"/>
      <c r="BE17" s="115"/>
    </row>
    <row r="18" spans="2:57" ht="18.75" thickBot="1">
      <c r="B18" s="45" t="s">
        <v>77</v>
      </c>
      <c r="C18" s="42" t="s">
        <v>78</v>
      </c>
      <c r="D18" s="42" t="s">
        <v>79</v>
      </c>
      <c r="E18" s="491" t="s">
        <v>80</v>
      </c>
      <c r="F18" s="42" t="s">
        <v>81</v>
      </c>
      <c r="G18" s="43"/>
      <c r="H18" s="43"/>
      <c r="I18" s="42" t="s">
        <v>82</v>
      </c>
      <c r="J18" s="45" t="s">
        <v>83</v>
      </c>
      <c r="K18" s="479" t="s">
        <v>84</v>
      </c>
      <c r="L18" s="111"/>
      <c r="M18" s="55"/>
      <c r="N18" s="55"/>
      <c r="O18" s="55"/>
      <c r="P18" s="55"/>
      <c r="Q18" s="55"/>
      <c r="R18" s="360"/>
      <c r="S18" s="87"/>
      <c r="U18" s="403"/>
      <c r="V18" s="414" t="s">
        <v>173</v>
      </c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N18" s="114"/>
      <c r="AO18" s="114"/>
      <c r="AP18" s="297"/>
      <c r="AQ18" s="295"/>
      <c r="AR18" s="114"/>
      <c r="AS18" s="358"/>
      <c r="AT18" s="358"/>
      <c r="AU18" s="358"/>
      <c r="AV18" s="357"/>
      <c r="AW18" s="344"/>
      <c r="BA18" s="114"/>
      <c r="BB18" s="115"/>
      <c r="BC18" s="115"/>
      <c r="BD18" s="115"/>
      <c r="BE18" s="115"/>
    </row>
    <row r="19" spans="2:57" ht="51.75">
      <c r="B19" s="45"/>
      <c r="C19" s="45" t="s">
        <v>85</v>
      </c>
      <c r="D19" s="45" t="s">
        <v>86</v>
      </c>
      <c r="E19" s="492" t="s">
        <v>87</v>
      </c>
      <c r="F19" s="42" t="s">
        <v>88</v>
      </c>
      <c r="G19" s="42" t="s">
        <v>89</v>
      </c>
      <c r="H19" s="42" t="s">
        <v>90</v>
      </c>
      <c r="I19" s="45" t="s">
        <v>91</v>
      </c>
      <c r="J19" s="45" t="s">
        <v>92</v>
      </c>
      <c r="K19" s="480" t="s">
        <v>92</v>
      </c>
      <c r="L19" s="45"/>
      <c r="M19" s="633" t="s">
        <v>48</v>
      </c>
      <c r="N19" s="634"/>
      <c r="O19" s="634"/>
      <c r="P19" s="634"/>
      <c r="Q19" s="635"/>
      <c r="U19" s="627" t="s">
        <v>43</v>
      </c>
      <c r="V19" s="629" t="s">
        <v>154</v>
      </c>
      <c r="W19" s="405" t="s">
        <v>174</v>
      </c>
      <c r="X19" s="631" t="s">
        <v>175</v>
      </c>
      <c r="Y19" s="415" t="s">
        <v>176</v>
      </c>
      <c r="Z19" s="631" t="s">
        <v>177</v>
      </c>
      <c r="AA19" s="416" t="s">
        <v>178</v>
      </c>
      <c r="AB19" s="416" t="s">
        <v>147</v>
      </c>
      <c r="AC19" s="416" t="s">
        <v>179</v>
      </c>
      <c r="AD19" s="625" t="s">
        <v>180</v>
      </c>
      <c r="AE19" s="631" t="s">
        <v>181</v>
      </c>
      <c r="AF19" s="625" t="s">
        <v>182</v>
      </c>
      <c r="AG19" s="417" t="s">
        <v>183</v>
      </c>
      <c r="AH19" s="416" t="s">
        <v>184</v>
      </c>
      <c r="AI19" s="416" t="s">
        <v>185</v>
      </c>
      <c r="AJ19" s="416" t="s">
        <v>186</v>
      </c>
      <c r="AK19" s="631" t="s">
        <v>187</v>
      </c>
      <c r="AN19" s="114"/>
      <c r="AO19" s="114"/>
      <c r="AP19" s="297"/>
      <c r="AQ19" s="295"/>
      <c r="AR19" s="114"/>
      <c r="AS19" s="358"/>
      <c r="AT19" s="358"/>
      <c r="AU19" s="358"/>
      <c r="AV19" s="357"/>
      <c r="AW19" s="344"/>
      <c r="BA19" s="114"/>
      <c r="BB19" s="115"/>
      <c r="BC19" s="115"/>
      <c r="BD19" s="115"/>
      <c r="BE19" s="115"/>
    </row>
    <row r="20" spans="2:57" ht="15.75">
      <c r="B20" s="8" t="s">
        <v>63</v>
      </c>
      <c r="C20" s="8" t="s">
        <v>64</v>
      </c>
      <c r="D20" s="8" t="s">
        <v>65</v>
      </c>
      <c r="E20" s="8" t="s">
        <v>66</v>
      </c>
      <c r="F20" s="8" t="s">
        <v>67</v>
      </c>
      <c r="G20" s="8" t="s">
        <v>68</v>
      </c>
      <c r="H20" s="8" t="s">
        <v>69</v>
      </c>
      <c r="I20" s="8" t="s">
        <v>93</v>
      </c>
      <c r="J20" s="8" t="s">
        <v>94</v>
      </c>
      <c r="K20" s="8">
        <v>10</v>
      </c>
      <c r="L20" s="16"/>
      <c r="M20" s="55"/>
      <c r="U20" s="628"/>
      <c r="V20" s="630"/>
      <c r="W20" s="418" t="s">
        <v>188</v>
      </c>
      <c r="X20" s="632"/>
      <c r="Y20" s="418" t="s">
        <v>189</v>
      </c>
      <c r="Z20" s="632"/>
      <c r="AA20" s="418" t="s">
        <v>190</v>
      </c>
      <c r="AB20" s="418" t="s">
        <v>1</v>
      </c>
      <c r="AC20" s="418" t="s">
        <v>191</v>
      </c>
      <c r="AD20" s="652"/>
      <c r="AE20" s="632"/>
      <c r="AF20" s="652"/>
      <c r="AG20" s="419" t="s">
        <v>192</v>
      </c>
      <c r="AH20" s="418" t="s">
        <v>193</v>
      </c>
      <c r="AI20" s="418" t="s">
        <v>194</v>
      </c>
      <c r="AJ20" s="418" t="s">
        <v>195</v>
      </c>
      <c r="AK20" s="632"/>
      <c r="AN20" s="114"/>
      <c r="AO20" s="114"/>
      <c r="AP20" s="297"/>
      <c r="AQ20" s="295"/>
      <c r="AR20" s="114"/>
      <c r="AS20" s="358"/>
      <c r="AT20" s="358"/>
      <c r="AU20" s="358"/>
      <c r="AV20" s="357"/>
      <c r="AW20" s="344"/>
      <c r="BA20" s="114"/>
      <c r="BB20" s="115"/>
      <c r="BC20" s="115"/>
      <c r="BD20" s="115"/>
      <c r="BE20" s="115"/>
    </row>
    <row r="21" spans="2:57" ht="20.25" thickBot="1">
      <c r="B21" s="263"/>
      <c r="C21" s="264">
        <f>D21+I21</f>
        <v>0</v>
      </c>
      <c r="D21" s="265">
        <f>SUM(F21:H21)</f>
        <v>0</v>
      </c>
      <c r="E21" s="80"/>
      <c r="F21" s="266"/>
      <c r="G21" s="266"/>
      <c r="H21" s="266"/>
      <c r="I21" s="81"/>
      <c r="J21" s="267"/>
      <c r="K21" s="268">
        <f>B21+C21-J21</f>
        <v>0</v>
      </c>
      <c r="L21" s="7"/>
      <c r="M21" s="340" t="str">
        <f>IF(E21&lt;=C21," ","ATENTIE GRAVIDE CU RISC &gt; DECIT TOTAL")</f>
        <v> </v>
      </c>
      <c r="N21" s="273"/>
      <c r="O21" s="270"/>
      <c r="P21" s="270"/>
      <c r="Q21" s="271"/>
      <c r="R21" s="1"/>
      <c r="U21" s="628"/>
      <c r="V21" s="630"/>
      <c r="W21" s="460"/>
      <c r="X21" s="632"/>
      <c r="Y21" s="460"/>
      <c r="Z21" s="632"/>
      <c r="AA21" s="460"/>
      <c r="AB21" s="460"/>
      <c r="AC21" s="460"/>
      <c r="AD21" s="652"/>
      <c r="AE21" s="632"/>
      <c r="AF21" s="652"/>
      <c r="AG21" s="419" t="s">
        <v>196</v>
      </c>
      <c r="AH21" s="460"/>
      <c r="AI21" s="460"/>
      <c r="AJ21" s="460"/>
      <c r="AK21" s="632"/>
      <c r="AN21" s="114"/>
      <c r="AO21" s="114"/>
      <c r="AP21" s="297"/>
      <c r="AQ21" s="295"/>
      <c r="AR21" s="114"/>
      <c r="AS21" s="358"/>
      <c r="AT21" s="358"/>
      <c r="AU21" s="358"/>
      <c r="AV21" s="357"/>
      <c r="AW21" s="344"/>
      <c r="BA21" s="114"/>
      <c r="BB21" s="115"/>
      <c r="BC21" s="115"/>
      <c r="BD21" s="115"/>
      <c r="BE21" s="115"/>
    </row>
    <row r="22" spans="2:57" ht="16.5" thickBot="1">
      <c r="B22" s="18"/>
      <c r="D22" s="2"/>
      <c r="E22" s="2"/>
      <c r="F22" s="2"/>
      <c r="G22" s="2"/>
      <c r="H22" s="2"/>
      <c r="M22" s="340" t="str">
        <f>IF(D21&lt;=E28," ","ATENTIE NOU DEPISTATE&lt; &gt; DECIT CAP 2 ")</f>
        <v> </v>
      </c>
      <c r="N22" s="278"/>
      <c r="O22" s="270"/>
      <c r="P22" s="270"/>
      <c r="Q22" s="271"/>
      <c r="S22" s="344"/>
      <c r="U22" s="461" t="s">
        <v>59</v>
      </c>
      <c r="V22" s="462" t="s">
        <v>60</v>
      </c>
      <c r="W22" s="463" t="s">
        <v>197</v>
      </c>
      <c r="X22" s="463" t="s">
        <v>198</v>
      </c>
      <c r="Y22" s="463" t="s">
        <v>199</v>
      </c>
      <c r="Z22" s="463" t="s">
        <v>200</v>
      </c>
      <c r="AA22" s="463" t="s">
        <v>201</v>
      </c>
      <c r="AB22" s="463" t="s">
        <v>202</v>
      </c>
      <c r="AC22" s="463" t="s">
        <v>203</v>
      </c>
      <c r="AD22" s="463" t="s">
        <v>204</v>
      </c>
      <c r="AE22" s="463" t="s">
        <v>205</v>
      </c>
      <c r="AF22" s="463" t="s">
        <v>206</v>
      </c>
      <c r="AG22" s="463" t="s">
        <v>207</v>
      </c>
      <c r="AH22" s="463" t="s">
        <v>208</v>
      </c>
      <c r="AI22" s="463" t="s">
        <v>209</v>
      </c>
      <c r="AJ22" s="463" t="s">
        <v>210</v>
      </c>
      <c r="AK22" s="463" t="s">
        <v>211</v>
      </c>
      <c r="AN22" s="114"/>
      <c r="AO22" s="114"/>
      <c r="AP22" s="297"/>
      <c r="AQ22" s="295"/>
      <c r="AR22" s="114"/>
      <c r="AS22" s="358"/>
      <c r="AT22" s="358"/>
      <c r="AU22" s="358"/>
      <c r="AV22" s="357"/>
      <c r="AW22" s="344"/>
      <c r="BA22" s="114"/>
      <c r="BB22" s="115"/>
      <c r="BC22" s="115"/>
      <c r="BD22" s="115"/>
      <c r="BE22" s="115"/>
    </row>
    <row r="23" spans="2:57" ht="16.5" thickBot="1">
      <c r="B23" s="269" t="s">
        <v>46</v>
      </c>
      <c r="D23" s="2"/>
      <c r="E23" s="2"/>
      <c r="F23" s="18"/>
      <c r="G23" s="2"/>
      <c r="H23" s="2"/>
      <c r="I23" s="18"/>
      <c r="J23" s="2"/>
      <c r="M23" s="340" t="str">
        <f>IF(D21&gt;=E28," ","ATENTIE NOU DEPISTATE&lt; &gt; DECIT CAP 2 ")</f>
        <v> </v>
      </c>
      <c r="N23" s="278"/>
      <c r="O23" s="270"/>
      <c r="P23" s="270"/>
      <c r="Q23" s="271"/>
      <c r="R23" s="3"/>
      <c r="S23" s="361"/>
      <c r="U23" s="411" t="s">
        <v>219</v>
      </c>
      <c r="V23" s="412">
        <v>1</v>
      </c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47"/>
      <c r="AJ23" s="447"/>
      <c r="AK23" s="447"/>
      <c r="AN23" s="114"/>
      <c r="AO23" s="114"/>
      <c r="AP23" s="297"/>
      <c r="AQ23" s="295"/>
      <c r="AR23" s="114"/>
      <c r="AS23" s="358"/>
      <c r="AT23" s="358"/>
      <c r="AU23" s="358"/>
      <c r="AV23" s="357"/>
      <c r="AW23" s="344"/>
      <c r="BA23" s="114"/>
      <c r="BB23" s="115"/>
      <c r="BC23" s="115"/>
      <c r="BD23" s="115"/>
      <c r="BE23" s="115"/>
    </row>
    <row r="24" spans="2:64" s="55" customFormat="1" ht="16.5" thickBot="1">
      <c r="B24" s="159"/>
      <c r="C24" s="617"/>
      <c r="D24" s="618"/>
      <c r="E24" s="212"/>
      <c r="F24" s="210" t="s">
        <v>17</v>
      </c>
      <c r="G24" s="229"/>
      <c r="H24" s="207"/>
      <c r="I24" s="207"/>
      <c r="J24" s="207"/>
      <c r="K24" s="207"/>
      <c r="L24" s="207"/>
      <c r="M24" s="372"/>
      <c r="N24" s="372"/>
      <c r="O24" s="124"/>
      <c r="S24" s="363"/>
      <c r="U24" s="411" t="s">
        <v>220</v>
      </c>
      <c r="V24" s="412">
        <v>2</v>
      </c>
      <c r="W24" s="413"/>
      <c r="X24" s="413"/>
      <c r="Y24" s="413"/>
      <c r="Z24" s="413"/>
      <c r="AA24" s="413"/>
      <c r="AB24" s="413"/>
      <c r="AC24" s="413"/>
      <c r="AD24" s="413"/>
      <c r="AE24" s="413"/>
      <c r="AF24" s="413"/>
      <c r="AG24" s="413"/>
      <c r="AH24" s="413"/>
      <c r="AI24" s="447"/>
      <c r="AJ24" s="447"/>
      <c r="AK24" s="447"/>
      <c r="AN24" s="114"/>
      <c r="AO24" s="114"/>
      <c r="AP24" s="297"/>
      <c r="AQ24" s="295"/>
      <c r="AR24" s="114"/>
      <c r="AS24" s="358"/>
      <c r="AT24" s="358"/>
      <c r="AU24" s="358"/>
      <c r="AV24" s="357"/>
      <c r="AW24" s="344"/>
      <c r="AX24"/>
      <c r="AY24"/>
      <c r="AZ24"/>
      <c r="BA24" s="114"/>
      <c r="BB24" s="115"/>
      <c r="BC24" s="115"/>
      <c r="BD24" s="115"/>
      <c r="BE24" s="115"/>
      <c r="BF24"/>
      <c r="BG24"/>
      <c r="BH24"/>
      <c r="BI24"/>
      <c r="BJ24"/>
      <c r="BK24"/>
      <c r="BL24"/>
    </row>
    <row r="25" spans="2:58" s="55" customFormat="1" ht="16.5" thickBot="1">
      <c r="B25" s="160" t="s">
        <v>30</v>
      </c>
      <c r="C25" s="619"/>
      <c r="D25" s="620"/>
      <c r="E25" s="213" t="s">
        <v>58</v>
      </c>
      <c r="F25" s="211" t="s">
        <v>25</v>
      </c>
      <c r="G25" s="230" t="s">
        <v>34</v>
      </c>
      <c r="H25" s="151" t="s">
        <v>50</v>
      </c>
      <c r="I25" s="151" t="s">
        <v>35</v>
      </c>
      <c r="J25" s="151" t="s">
        <v>36</v>
      </c>
      <c r="K25" s="151" t="s">
        <v>37</v>
      </c>
      <c r="L25" s="151" t="s">
        <v>38</v>
      </c>
      <c r="M25" s="151" t="s">
        <v>39</v>
      </c>
      <c r="N25" s="151" t="s">
        <v>40</v>
      </c>
      <c r="O25" s="222" t="s">
        <v>41</v>
      </c>
      <c r="P25" s="13"/>
      <c r="Q25" s="13"/>
      <c r="R25" s="48"/>
      <c r="S25" s="359"/>
      <c r="U25" s="411" t="s">
        <v>221</v>
      </c>
      <c r="V25" s="412">
        <v>3</v>
      </c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47"/>
      <c r="AJ25" s="447"/>
      <c r="AK25" s="447"/>
      <c r="AN25" s="114"/>
      <c r="AO25" s="114"/>
      <c r="AP25" s="297"/>
      <c r="AQ25" s="295"/>
      <c r="AR25" s="114"/>
      <c r="AS25" s="358"/>
      <c r="AT25" s="358"/>
      <c r="AU25" s="358"/>
      <c r="AV25" s="357"/>
      <c r="AW25" s="359"/>
      <c r="BA25" s="114"/>
      <c r="BB25" s="115"/>
      <c r="BC25" s="115"/>
      <c r="BD25" s="115"/>
      <c r="BE25" s="115"/>
      <c r="BF25"/>
    </row>
    <row r="26" spans="2:64" ht="16.5" thickBot="1">
      <c r="B26" s="160"/>
      <c r="C26" s="123"/>
      <c r="D26" s="152"/>
      <c r="E26" s="170"/>
      <c r="F26" s="169"/>
      <c r="G26" s="231" t="s">
        <v>120</v>
      </c>
      <c r="H26" s="232" t="s">
        <v>120</v>
      </c>
      <c r="I26" s="232" t="s">
        <v>120</v>
      </c>
      <c r="J26" s="232" t="s">
        <v>120</v>
      </c>
      <c r="K26" s="232" t="s">
        <v>120</v>
      </c>
      <c r="L26" s="232" t="s">
        <v>120</v>
      </c>
      <c r="M26" s="232" t="s">
        <v>120</v>
      </c>
      <c r="N26" s="232" t="s">
        <v>121</v>
      </c>
      <c r="O26" s="233" t="s">
        <v>121</v>
      </c>
      <c r="R26" s="28"/>
      <c r="S26" s="365"/>
      <c r="U26" s="452" t="s">
        <v>222</v>
      </c>
      <c r="V26" s="453">
        <v>4</v>
      </c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454"/>
      <c r="AH26" s="454"/>
      <c r="AI26" s="455"/>
      <c r="AJ26" s="455"/>
      <c r="AK26" s="455"/>
      <c r="AN26" s="114"/>
      <c r="AO26" s="114"/>
      <c r="AP26" s="297"/>
      <c r="AQ26" s="295"/>
      <c r="AR26" s="114"/>
      <c r="AS26" s="358"/>
      <c r="AT26" s="358"/>
      <c r="AU26" s="358"/>
      <c r="AV26" s="357"/>
      <c r="AW26" s="359"/>
      <c r="AX26" s="55"/>
      <c r="AY26" s="55"/>
      <c r="AZ26" s="55"/>
      <c r="BA26" s="114"/>
      <c r="BB26" s="115"/>
      <c r="BC26" s="115"/>
      <c r="BD26" s="115"/>
      <c r="BE26" s="115"/>
      <c r="BG26" s="55"/>
      <c r="BH26" s="55"/>
      <c r="BI26" s="55"/>
      <c r="BJ26" s="55"/>
      <c r="BK26" s="55"/>
      <c r="BL26" s="55"/>
    </row>
    <row r="27" spans="2:57" ht="16.5" thickBot="1">
      <c r="B27" s="208" t="s">
        <v>59</v>
      </c>
      <c r="C27" s="621" t="s">
        <v>60</v>
      </c>
      <c r="D27" s="622"/>
      <c r="E27" s="214">
        <v>1</v>
      </c>
      <c r="F27" s="215"/>
      <c r="G27" s="225">
        <v>2</v>
      </c>
      <c r="H27" s="226">
        <v>3</v>
      </c>
      <c r="I27" s="226">
        <v>4</v>
      </c>
      <c r="J27" s="227">
        <v>5</v>
      </c>
      <c r="K27" s="227">
        <v>6</v>
      </c>
      <c r="L27" s="227">
        <v>7</v>
      </c>
      <c r="M27" s="227">
        <v>8</v>
      </c>
      <c r="N27" s="227">
        <v>9</v>
      </c>
      <c r="O27" s="228">
        <v>10</v>
      </c>
      <c r="R27" s="3"/>
      <c r="S27" s="359"/>
      <c r="U27" s="456"/>
      <c r="V27" s="457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8"/>
      <c r="AK27" s="458"/>
      <c r="AL27" s="13"/>
      <c r="AM27" s="13"/>
      <c r="AN27" s="114"/>
      <c r="AO27" s="114"/>
      <c r="AP27" s="297"/>
      <c r="AQ27" s="295"/>
      <c r="AR27" s="114"/>
      <c r="AS27" s="358"/>
      <c r="AT27" s="358"/>
      <c r="AU27" s="358"/>
      <c r="AV27" s="357"/>
      <c r="AW27" s="344"/>
      <c r="BA27" s="114"/>
      <c r="BB27" s="115"/>
      <c r="BC27" s="115"/>
      <c r="BD27" s="115"/>
      <c r="BE27" s="115"/>
    </row>
    <row r="28" spans="2:57" ht="16.5" thickBot="1">
      <c r="B28" s="209">
        <v>1</v>
      </c>
      <c r="C28" s="623" t="s">
        <v>72</v>
      </c>
      <c r="D28" s="624"/>
      <c r="E28" s="220">
        <f>SUM(G28:O28)</f>
        <v>0</v>
      </c>
      <c r="F28" s="216"/>
      <c r="G28" s="224"/>
      <c r="H28" s="217"/>
      <c r="I28" s="217"/>
      <c r="J28" s="217"/>
      <c r="K28" s="217"/>
      <c r="L28" s="217"/>
      <c r="M28" s="217"/>
      <c r="N28" s="217"/>
      <c r="O28" s="223"/>
      <c r="S28" s="365"/>
      <c r="U28" s="449"/>
      <c r="V28" s="459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13"/>
      <c r="AM28" s="302"/>
      <c r="AN28" s="114"/>
      <c r="AO28" s="114"/>
      <c r="AP28" s="297"/>
      <c r="AQ28" s="295"/>
      <c r="AR28" s="114"/>
      <c r="AS28" s="358"/>
      <c r="AT28" s="358"/>
      <c r="AU28" s="358"/>
      <c r="AV28" s="357"/>
      <c r="AW28" s="344"/>
      <c r="BA28" s="114"/>
      <c r="BB28" s="115"/>
      <c r="BC28" s="115"/>
      <c r="BD28" s="115"/>
      <c r="BE28" s="115"/>
    </row>
    <row r="29" spans="2:57" ht="15.75">
      <c r="B29" s="18"/>
      <c r="D29" s="2"/>
      <c r="E29" s="2"/>
      <c r="F29" s="18"/>
      <c r="G29" s="2"/>
      <c r="H29" s="2"/>
      <c r="I29" s="18"/>
      <c r="J29" s="2"/>
      <c r="R29" s="21"/>
      <c r="S29" s="364"/>
      <c r="U29" s="450"/>
      <c r="V29" s="459"/>
      <c r="W29" s="451"/>
      <c r="X29" s="451"/>
      <c r="Y29" s="451"/>
      <c r="Z29" s="451"/>
      <c r="AA29" s="451"/>
      <c r="AB29" s="451"/>
      <c r="AC29" s="451"/>
      <c r="AD29" s="451"/>
      <c r="AE29" s="451"/>
      <c r="AF29" s="451"/>
      <c r="AG29" s="451"/>
      <c r="AH29" s="451"/>
      <c r="AI29" s="451"/>
      <c r="AJ29" s="451"/>
      <c r="AK29" s="451"/>
      <c r="AL29" s="13"/>
      <c r="AM29" s="13"/>
      <c r="AN29" s="114"/>
      <c r="AO29" s="114"/>
      <c r="AP29" s="297"/>
      <c r="AQ29" s="295"/>
      <c r="AR29" s="114"/>
      <c r="AS29" s="358"/>
      <c r="AT29" s="358"/>
      <c r="AU29" s="358"/>
      <c r="AV29" s="357"/>
      <c r="AW29" s="344"/>
      <c r="BA29" s="114"/>
      <c r="BB29" s="115"/>
      <c r="BC29" s="115"/>
      <c r="BD29" s="115"/>
      <c r="BE29" s="115"/>
    </row>
    <row r="30" spans="2:57" ht="15.75">
      <c r="B30" s="1"/>
      <c r="E30" s="2"/>
      <c r="F30" s="2"/>
      <c r="G30" s="2"/>
      <c r="H30" s="2"/>
      <c r="I30" s="2"/>
      <c r="J30" s="2"/>
      <c r="R30" s="20"/>
      <c r="S30" s="359"/>
      <c r="U30" s="25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19"/>
      <c r="AH30" s="12"/>
      <c r="AI30" s="303"/>
      <c r="AJ30" s="304"/>
      <c r="AK30" s="304"/>
      <c r="AL30" s="305"/>
      <c r="AM30" s="306"/>
      <c r="AN30" s="114"/>
      <c r="AO30" s="114"/>
      <c r="AP30" s="297"/>
      <c r="AQ30" s="295"/>
      <c r="AR30" s="114"/>
      <c r="AS30" s="358"/>
      <c r="AT30" s="358"/>
      <c r="AU30" s="358"/>
      <c r="AV30" s="357"/>
      <c r="AW30" s="344"/>
      <c r="BA30" s="114"/>
      <c r="BB30" s="115"/>
      <c r="BC30" s="115"/>
      <c r="BD30" s="115"/>
      <c r="BE30" s="115"/>
    </row>
    <row r="31" spans="2:57" ht="15.75">
      <c r="B31" s="86" t="s">
        <v>47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262"/>
      <c r="P31" s="70"/>
      <c r="R31" s="20"/>
      <c r="S31" s="344"/>
      <c r="U31" s="25"/>
      <c r="V31" s="317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12"/>
      <c r="AI31" s="12"/>
      <c r="AJ31" s="13"/>
      <c r="AK31" s="13"/>
      <c r="AL31" s="305"/>
      <c r="AM31" s="307"/>
      <c r="AN31" s="114"/>
      <c r="AO31" s="114"/>
      <c r="AP31" s="297"/>
      <c r="AQ31" s="295"/>
      <c r="AR31" s="114"/>
      <c r="AS31" s="358"/>
      <c r="AT31" s="358"/>
      <c r="AU31" s="358"/>
      <c r="AV31" s="357"/>
      <c r="AW31" s="344"/>
      <c r="BA31" s="114"/>
      <c r="BB31" s="115"/>
      <c r="BC31" s="115"/>
      <c r="BD31" s="115"/>
      <c r="BE31" s="115"/>
    </row>
    <row r="32" spans="2:67" ht="15.75">
      <c r="B32" s="4" t="s">
        <v>95</v>
      </c>
      <c r="C32" s="42" t="s">
        <v>96</v>
      </c>
      <c r="D32" s="43"/>
      <c r="E32" s="42" t="s">
        <v>97</v>
      </c>
      <c r="F32" s="43"/>
      <c r="G32" s="42" t="s">
        <v>98</v>
      </c>
      <c r="H32" s="43"/>
      <c r="I32" s="42" t="s">
        <v>99</v>
      </c>
      <c r="J32" s="43"/>
      <c r="K32" s="42" t="s">
        <v>100</v>
      </c>
      <c r="L32" s="43"/>
      <c r="M32" s="44" t="s">
        <v>10</v>
      </c>
      <c r="N32" s="186"/>
      <c r="O32" s="68"/>
      <c r="S32" s="344"/>
      <c r="V32" s="341"/>
      <c r="W32" s="341"/>
      <c r="X32" s="341"/>
      <c r="Y32" s="324"/>
      <c r="Z32" s="324"/>
      <c r="AA32" s="324"/>
      <c r="AB32" s="324"/>
      <c r="AC32" s="324"/>
      <c r="AD32" s="324"/>
      <c r="AE32" s="324"/>
      <c r="AF32" s="324"/>
      <c r="AG32" s="3"/>
      <c r="AH32" s="12"/>
      <c r="AI32" s="12"/>
      <c r="AJ32" s="12"/>
      <c r="AK32" s="12"/>
      <c r="AL32" s="13"/>
      <c r="AM32" s="13"/>
      <c r="AN32" s="114"/>
      <c r="AO32" s="114"/>
      <c r="AP32" s="297"/>
      <c r="AQ32" s="295"/>
      <c r="AR32" s="114"/>
      <c r="AS32" s="358"/>
      <c r="AT32" s="358"/>
      <c r="AU32" s="358"/>
      <c r="AV32" s="357"/>
      <c r="AW32" s="344"/>
      <c r="BA32" s="114"/>
      <c r="BB32" s="115"/>
      <c r="BC32" s="115"/>
      <c r="BD32" s="115"/>
      <c r="BE32" s="115"/>
      <c r="BH32" s="344"/>
      <c r="BI32" s="344"/>
      <c r="BJ32" s="344"/>
      <c r="BK32" s="344"/>
      <c r="BL32" s="344"/>
      <c r="BM32" s="344"/>
      <c r="BN32" s="344"/>
      <c r="BO32" s="344"/>
    </row>
    <row r="33" spans="2:80" ht="18">
      <c r="B33" s="7"/>
      <c r="C33" s="42" t="s">
        <v>101</v>
      </c>
      <c r="D33" s="42" t="s">
        <v>73</v>
      </c>
      <c r="E33" s="42" t="s">
        <v>102</v>
      </c>
      <c r="F33" s="42" t="s">
        <v>73</v>
      </c>
      <c r="G33" s="42" t="s">
        <v>101</v>
      </c>
      <c r="H33" s="42" t="s">
        <v>73</v>
      </c>
      <c r="I33" s="42" t="s">
        <v>102</v>
      </c>
      <c r="J33" s="42" t="s">
        <v>73</v>
      </c>
      <c r="K33" s="42" t="s">
        <v>101</v>
      </c>
      <c r="L33" s="42" t="s">
        <v>73</v>
      </c>
      <c r="M33" s="112" t="s">
        <v>103</v>
      </c>
      <c r="N33" s="67" t="s">
        <v>104</v>
      </c>
      <c r="O33" s="188" t="s">
        <v>13</v>
      </c>
      <c r="P33" s="189"/>
      <c r="Q33" s="388"/>
      <c r="S33" s="344"/>
      <c r="U33" s="355" t="s">
        <v>212</v>
      </c>
      <c r="V33" s="21"/>
      <c r="W33" s="2"/>
      <c r="X33" s="2"/>
      <c r="Y33" s="2"/>
      <c r="Z33" s="2"/>
      <c r="AA33" s="2"/>
      <c r="AB33" s="22"/>
      <c r="AC33" s="22"/>
      <c r="AD33" s="22"/>
      <c r="AE33" s="269"/>
      <c r="AF33" s="23"/>
      <c r="AG33" s="23"/>
      <c r="AH33" s="269"/>
      <c r="AI33" s="23"/>
      <c r="AJ33" s="23"/>
      <c r="AK33" s="24"/>
      <c r="AN33" s="341"/>
      <c r="AO33" s="341"/>
      <c r="AP33" s="341"/>
      <c r="AQ33" s="668"/>
      <c r="AR33" s="670"/>
      <c r="AS33" s="671"/>
      <c r="AT33" s="668"/>
      <c r="AU33" s="669"/>
      <c r="AV33" s="667"/>
      <c r="AW33" s="667"/>
      <c r="AX33" s="667"/>
      <c r="AY33" s="3"/>
      <c r="AZ33" s="309"/>
      <c r="BA33" s="310"/>
      <c r="BB33" s="311"/>
      <c r="BC33" s="114"/>
      <c r="BD33" s="114"/>
      <c r="BE33" s="297"/>
      <c r="BF33" s="295"/>
      <c r="BG33" s="114"/>
      <c r="BH33" s="358"/>
      <c r="BI33" s="358"/>
      <c r="BJ33" s="358"/>
      <c r="BK33" s="358"/>
      <c r="BL33" s="467"/>
      <c r="BM33" s="467"/>
      <c r="BN33" s="467"/>
      <c r="BO33" s="467"/>
      <c r="BP33" s="64"/>
      <c r="BX33" s="114"/>
      <c r="BY33" s="115"/>
      <c r="BZ33" s="116"/>
      <c r="CA33" s="116"/>
      <c r="CB33" s="116"/>
    </row>
    <row r="34" spans="2:80" ht="18">
      <c r="B34" s="7"/>
      <c r="C34" s="45" t="s">
        <v>105</v>
      </c>
      <c r="D34" s="45" t="s">
        <v>106</v>
      </c>
      <c r="E34" s="45" t="s">
        <v>107</v>
      </c>
      <c r="F34" s="45" t="s">
        <v>106</v>
      </c>
      <c r="G34" s="45" t="s">
        <v>105</v>
      </c>
      <c r="H34" s="45" t="s">
        <v>106</v>
      </c>
      <c r="I34" s="45" t="s">
        <v>108</v>
      </c>
      <c r="J34" s="45" t="s">
        <v>106</v>
      </c>
      <c r="K34" s="45" t="s">
        <v>105</v>
      </c>
      <c r="L34" s="45" t="s">
        <v>106</v>
      </c>
      <c r="M34" s="46"/>
      <c r="N34" s="68"/>
      <c r="O34" s="190" t="s">
        <v>12</v>
      </c>
      <c r="P34" s="191"/>
      <c r="Q34" s="389"/>
      <c r="S34" s="366"/>
      <c r="U34" s="3"/>
      <c r="V34" s="3"/>
      <c r="W34" s="3"/>
      <c r="X34" s="3"/>
      <c r="Y34" s="3"/>
      <c r="Z34" s="3"/>
      <c r="AA34" s="3"/>
      <c r="AB34" s="25"/>
      <c r="AC34" s="25"/>
      <c r="AD34" s="25"/>
      <c r="AE34" s="2"/>
      <c r="AF34" s="2"/>
      <c r="AG34" s="2"/>
      <c r="AH34" s="2"/>
      <c r="AI34" s="2"/>
      <c r="AJ34" s="2"/>
      <c r="AK34" s="2"/>
      <c r="AN34" s="341"/>
      <c r="AO34" s="341"/>
      <c r="AP34" s="341"/>
      <c r="AQ34" s="668"/>
      <c r="AR34" s="670"/>
      <c r="AS34" s="671"/>
      <c r="AT34" s="668"/>
      <c r="AU34" s="669"/>
      <c r="AV34" s="667"/>
      <c r="AW34" s="667"/>
      <c r="AX34" s="667"/>
      <c r="AY34" s="3"/>
      <c r="AZ34" s="309"/>
      <c r="BA34" s="310"/>
      <c r="BB34" s="311"/>
      <c r="BC34" s="114"/>
      <c r="BD34" s="114"/>
      <c r="BE34" s="297"/>
      <c r="BF34" s="295"/>
      <c r="BG34" s="114"/>
      <c r="BH34" s="358"/>
      <c r="BI34" s="358"/>
      <c r="BJ34" s="358"/>
      <c r="BK34" s="358"/>
      <c r="BL34" s="358"/>
      <c r="BM34" s="358"/>
      <c r="BN34" s="358"/>
      <c r="BO34" s="358"/>
      <c r="BP34" s="64"/>
      <c r="BX34" s="114"/>
      <c r="BY34" s="115"/>
      <c r="BZ34" s="115"/>
      <c r="CA34" s="115"/>
      <c r="CB34" s="115"/>
    </row>
    <row r="35" spans="2:80" ht="18">
      <c r="B35" s="4" t="s">
        <v>59</v>
      </c>
      <c r="C35" s="475" t="s">
        <v>63</v>
      </c>
      <c r="D35" s="475" t="s">
        <v>64</v>
      </c>
      <c r="E35" s="475" t="s">
        <v>65</v>
      </c>
      <c r="F35" s="475" t="s">
        <v>66</v>
      </c>
      <c r="G35" s="475" t="s">
        <v>67</v>
      </c>
      <c r="H35" s="475" t="s">
        <v>68</v>
      </c>
      <c r="I35" s="475" t="s">
        <v>109</v>
      </c>
      <c r="J35" s="475" t="s">
        <v>70</v>
      </c>
      <c r="K35" s="475" t="s">
        <v>71</v>
      </c>
      <c r="L35" s="475">
        <v>10</v>
      </c>
      <c r="M35" s="476">
        <v>11</v>
      </c>
      <c r="N35" s="477">
        <v>12</v>
      </c>
      <c r="O35" s="339" t="str">
        <f>IF(L36&lt;=K36," ","GRESIT- 0 -1AN &gt; DECIT TOTAL")</f>
        <v> </v>
      </c>
      <c r="S35" s="366"/>
      <c r="U35" s="142" t="s">
        <v>110</v>
      </c>
      <c r="V35" s="143" t="s">
        <v>111</v>
      </c>
      <c r="W35" s="144" t="s">
        <v>112</v>
      </c>
      <c r="X35" s="144" t="s">
        <v>113</v>
      </c>
      <c r="Y35" s="144" t="s">
        <v>114</v>
      </c>
      <c r="Z35" s="144" t="s">
        <v>115</v>
      </c>
      <c r="AA35" s="144" t="s">
        <v>116</v>
      </c>
      <c r="AB35" s="3"/>
      <c r="AC35" s="3"/>
      <c r="AD35" s="3"/>
      <c r="AE35" s="281"/>
      <c r="AF35" s="281"/>
      <c r="AG35" s="281"/>
      <c r="AH35" s="401"/>
      <c r="AI35" s="401"/>
      <c r="AJ35" s="401"/>
      <c r="AK35" s="401"/>
      <c r="AN35" s="341"/>
      <c r="AO35" s="341"/>
      <c r="AP35" s="341"/>
      <c r="AQ35" s="668"/>
      <c r="AR35" s="670"/>
      <c r="AS35" s="671"/>
      <c r="AT35" s="668"/>
      <c r="AU35" s="669"/>
      <c r="AV35" s="667"/>
      <c r="AW35" s="667"/>
      <c r="AX35" s="667"/>
      <c r="AY35" s="3"/>
      <c r="AZ35" s="309"/>
      <c r="BA35" s="310"/>
      <c r="BB35" s="311"/>
      <c r="BC35" s="114"/>
      <c r="BD35" s="114"/>
      <c r="BE35" s="297"/>
      <c r="BF35" s="295"/>
      <c r="BG35" s="114"/>
      <c r="BH35" s="358"/>
      <c r="BI35" s="358"/>
      <c r="BJ35" s="358"/>
      <c r="BK35" s="358"/>
      <c r="BL35" s="358"/>
      <c r="BM35" s="358"/>
      <c r="BN35" s="358"/>
      <c r="BO35" s="358"/>
      <c r="BP35" s="64"/>
      <c r="BX35" s="114"/>
      <c r="BY35" s="115"/>
      <c r="BZ35" s="115"/>
      <c r="CA35" s="115"/>
      <c r="CB35" s="115"/>
    </row>
    <row r="36" spans="2:80" ht="20.25">
      <c r="B36" s="61">
        <v>1</v>
      </c>
      <c r="C36" s="88"/>
      <c r="D36" s="92">
        <v>0</v>
      </c>
      <c r="E36" s="88"/>
      <c r="F36" s="93"/>
      <c r="G36" s="91"/>
      <c r="H36" s="69"/>
      <c r="I36" s="91"/>
      <c r="J36" s="69"/>
      <c r="K36" s="94">
        <f>C36+E36-G36</f>
        <v>0</v>
      </c>
      <c r="L36" s="94">
        <f>D36+F36-H36</f>
        <v>0</v>
      </c>
      <c r="M36" s="89"/>
      <c r="N36" s="90"/>
      <c r="O36" s="187" t="str">
        <f>IF(K36&lt;=K37," ","GRESIT- VEZI RAM. PREV.")</f>
        <v> </v>
      </c>
      <c r="P36" s="64"/>
      <c r="Q36" s="64"/>
      <c r="S36" s="367"/>
      <c r="U36" s="142" t="s">
        <v>73</v>
      </c>
      <c r="V36" s="143"/>
      <c r="W36" s="144" t="s">
        <v>120</v>
      </c>
      <c r="X36" s="144"/>
      <c r="Y36" s="144" t="s">
        <v>120</v>
      </c>
      <c r="Z36" s="144"/>
      <c r="AA36" s="144" t="s">
        <v>121</v>
      </c>
      <c r="AB36" s="3"/>
      <c r="AC36" s="3"/>
      <c r="AD36" s="3"/>
      <c r="AE36" s="281"/>
      <c r="AF36" s="281"/>
      <c r="AG36" s="281"/>
      <c r="AH36" s="401"/>
      <c r="AI36" s="401"/>
      <c r="AJ36" s="401"/>
      <c r="AK36" s="401"/>
      <c r="AL36" s="2"/>
      <c r="AN36" s="119"/>
      <c r="AO36" s="325"/>
      <c r="AP36" s="325"/>
      <c r="AQ36" s="3"/>
      <c r="AR36" s="322"/>
      <c r="AS36" s="38"/>
      <c r="AT36" s="3"/>
      <c r="AU36" s="327"/>
      <c r="AV36" s="327"/>
      <c r="AW36" s="327"/>
      <c r="AX36" s="327"/>
      <c r="AY36" s="3"/>
      <c r="AZ36" s="309"/>
      <c r="BA36" s="310"/>
      <c r="BB36" s="311"/>
      <c r="BC36" s="114"/>
      <c r="BD36" s="114"/>
      <c r="BE36" s="297"/>
      <c r="BF36" s="295"/>
      <c r="BG36" s="114"/>
      <c r="BH36" s="358"/>
      <c r="BI36" s="358"/>
      <c r="BJ36" s="358"/>
      <c r="BK36" s="358"/>
      <c r="BL36" s="358"/>
      <c r="BM36" s="358"/>
      <c r="BN36" s="358"/>
      <c r="BO36" s="358"/>
      <c r="BP36" s="64"/>
      <c r="BX36" s="114"/>
      <c r="BY36" s="115"/>
      <c r="BZ36" s="115"/>
      <c r="CA36" s="115"/>
      <c r="CB36" s="115"/>
    </row>
    <row r="37" spans="2:80" ht="20.25">
      <c r="B37" s="5"/>
      <c r="C37" s="5"/>
      <c r="D37" s="64"/>
      <c r="E37" s="5"/>
      <c r="F37" s="5"/>
      <c r="G37" s="5"/>
      <c r="H37" s="5"/>
      <c r="I37" s="5"/>
      <c r="J37" s="5"/>
      <c r="K37" s="352">
        <f>+AC13</f>
        <v>0</v>
      </c>
      <c r="L37" s="5"/>
      <c r="O37" s="71" t="str">
        <f>IF(K36&gt;=AC13," ","ATENTIE RAM. PREV.")</f>
        <v> </v>
      </c>
      <c r="P37" s="66"/>
      <c r="Q37" s="66"/>
      <c r="R37" s="66"/>
      <c r="S37" s="344"/>
      <c r="U37" s="79">
        <f>SUM(V37:AA37)</f>
        <v>0</v>
      </c>
      <c r="V37" s="179"/>
      <c r="W37" s="179"/>
      <c r="X37" s="179"/>
      <c r="Y37" s="179"/>
      <c r="Z37" s="179"/>
      <c r="AA37" s="179"/>
      <c r="AB37" s="25"/>
      <c r="AC37" s="25"/>
      <c r="AD37" s="25"/>
      <c r="AE37" s="2"/>
      <c r="AF37" s="2"/>
      <c r="AG37" s="2"/>
      <c r="AH37" s="2"/>
      <c r="AI37" s="2"/>
      <c r="AJ37" s="2"/>
      <c r="AK37" s="2"/>
      <c r="AL37" s="2"/>
      <c r="AN37" s="119"/>
      <c r="AO37" s="325"/>
      <c r="AP37" s="325"/>
      <c r="AQ37" s="3"/>
      <c r="AR37" s="322"/>
      <c r="AS37" s="38"/>
      <c r="AT37" s="3"/>
      <c r="AU37" s="327"/>
      <c r="AV37" s="327"/>
      <c r="AW37" s="327"/>
      <c r="AX37" s="327"/>
      <c r="AY37" s="3"/>
      <c r="AZ37" s="309"/>
      <c r="BA37" s="310"/>
      <c r="BB37" s="311"/>
      <c r="BC37" s="114"/>
      <c r="BD37" s="114"/>
      <c r="BE37" s="297"/>
      <c r="BF37" s="295"/>
      <c r="BG37" s="114"/>
      <c r="BH37" s="358"/>
      <c r="BI37" s="358"/>
      <c r="BJ37" s="358"/>
      <c r="BK37" s="358"/>
      <c r="BL37" s="358"/>
      <c r="BM37" s="358"/>
      <c r="BN37" s="358"/>
      <c r="BO37" s="358"/>
      <c r="BP37" s="64"/>
      <c r="BX37" s="114"/>
      <c r="BY37" s="115"/>
      <c r="BZ37" s="115"/>
      <c r="CA37" s="115"/>
      <c r="CB37" s="115"/>
    </row>
    <row r="38" spans="5:80" ht="18">
      <c r="E38" s="343"/>
      <c r="H38" s="343"/>
      <c r="L38" s="343"/>
      <c r="R38" s="20"/>
      <c r="S38" s="363"/>
      <c r="U38" s="3"/>
      <c r="V38" s="3"/>
      <c r="W38" s="3"/>
      <c r="X38" s="3"/>
      <c r="Y38" s="3"/>
      <c r="Z38" s="3"/>
      <c r="AA38" s="369"/>
      <c r="AB38" s="344"/>
      <c r="AC38" s="373"/>
      <c r="AD38" s="348"/>
      <c r="AE38" s="344"/>
      <c r="AF38" s="344"/>
      <c r="AG38" s="344"/>
      <c r="AH38" s="344"/>
      <c r="AI38" s="344"/>
      <c r="AJ38" s="346"/>
      <c r="AK38" s="346"/>
      <c r="AL38" s="346"/>
      <c r="AM38" s="344"/>
      <c r="AN38" s="374"/>
      <c r="AO38" s="375"/>
      <c r="AP38" s="375"/>
      <c r="AQ38" s="3"/>
      <c r="AR38" s="322"/>
      <c r="AS38" s="38"/>
      <c r="AT38" s="3"/>
      <c r="AU38" s="327"/>
      <c r="AV38" s="327"/>
      <c r="AW38" s="327"/>
      <c r="AX38" s="327"/>
      <c r="AY38" s="3"/>
      <c r="AZ38" s="309"/>
      <c r="BA38" s="310"/>
      <c r="BB38" s="311"/>
      <c r="BC38" s="114"/>
      <c r="BD38" s="114"/>
      <c r="BE38" s="297"/>
      <c r="BF38" s="295"/>
      <c r="BG38" s="114"/>
      <c r="BH38" s="358"/>
      <c r="BI38" s="358"/>
      <c r="BJ38" s="358"/>
      <c r="BK38" s="358"/>
      <c r="BL38" s="358"/>
      <c r="BM38" s="358"/>
      <c r="BN38" s="358"/>
      <c r="BO38" s="358"/>
      <c r="BP38" s="64"/>
      <c r="BX38" s="114"/>
      <c r="BY38" s="115"/>
      <c r="BZ38" s="115"/>
      <c r="CA38" s="115"/>
      <c r="CB38" s="115"/>
    </row>
    <row r="39" spans="1:80" ht="23.25">
      <c r="A39" s="344"/>
      <c r="B39" s="83"/>
      <c r="C39" s="83"/>
      <c r="D39" s="83"/>
      <c r="E39" s="82"/>
      <c r="F39" s="355" t="s">
        <v>150</v>
      </c>
      <c r="G39" s="83"/>
      <c r="H39" s="353">
        <v>2024</v>
      </c>
      <c r="I39" s="354"/>
      <c r="J39" s="83"/>
      <c r="K39" s="83"/>
      <c r="L39" s="83"/>
      <c r="M39" s="83"/>
      <c r="N39" s="83"/>
      <c r="O39" s="83"/>
      <c r="R39" s="2"/>
      <c r="S39" s="347"/>
      <c r="U39" s="471" t="s">
        <v>213</v>
      </c>
      <c r="W39" s="466" t="s">
        <v>235</v>
      </c>
      <c r="Z39" s="3"/>
      <c r="AA39" s="344"/>
      <c r="AB39" s="363"/>
      <c r="AC39" s="363"/>
      <c r="AD39" s="363"/>
      <c r="AE39" s="363"/>
      <c r="AF39" s="376"/>
      <c r="AG39" s="376"/>
      <c r="AH39" s="376"/>
      <c r="AI39" s="376"/>
      <c r="AJ39" s="376"/>
      <c r="AK39" s="376"/>
      <c r="AL39" s="377"/>
      <c r="AM39" s="344"/>
      <c r="AN39" s="374"/>
      <c r="AO39" s="375"/>
      <c r="AP39" s="375"/>
      <c r="AQ39" s="3"/>
      <c r="AR39" s="322"/>
      <c r="AS39" s="38"/>
      <c r="AT39" s="3"/>
      <c r="AU39" s="327"/>
      <c r="AV39" s="327"/>
      <c r="AW39" s="327"/>
      <c r="AX39" s="327"/>
      <c r="AY39" s="3"/>
      <c r="AZ39" s="309"/>
      <c r="BA39" s="310"/>
      <c r="BB39" s="311"/>
      <c r="BC39" s="114"/>
      <c r="BD39" s="114"/>
      <c r="BE39" s="297"/>
      <c r="BF39" s="295"/>
      <c r="BG39" s="114"/>
      <c r="BH39" s="358"/>
      <c r="BI39" s="358"/>
      <c r="BJ39" s="358"/>
      <c r="BK39" s="358"/>
      <c r="BL39" s="358"/>
      <c r="BM39" s="358"/>
      <c r="BN39" s="358"/>
      <c r="BO39" s="358"/>
      <c r="BP39" s="64"/>
      <c r="BX39" s="114"/>
      <c r="BY39" s="115"/>
      <c r="BZ39" s="115"/>
      <c r="CA39" s="115"/>
      <c r="CB39" s="115"/>
    </row>
    <row r="40" spans="1:80" ht="18">
      <c r="A40" s="344"/>
      <c r="B40" s="86" t="s">
        <v>45</v>
      </c>
      <c r="D40" s="2"/>
      <c r="E40" s="2"/>
      <c r="F40" s="2"/>
      <c r="G40" s="2"/>
      <c r="H40" s="2"/>
      <c r="M40" s="1"/>
      <c r="N40" s="65"/>
      <c r="S40" s="344"/>
      <c r="U40" s="3"/>
      <c r="V40" s="3"/>
      <c r="W40" s="3"/>
      <c r="X40" s="3"/>
      <c r="Y40" s="3"/>
      <c r="AA40" s="344"/>
      <c r="AB40" s="344"/>
      <c r="AC40" s="344"/>
      <c r="AD40" s="363"/>
      <c r="AE40" s="363"/>
      <c r="AF40" s="362"/>
      <c r="AG40" s="376"/>
      <c r="AH40" s="362"/>
      <c r="AI40" s="362"/>
      <c r="AJ40" s="362"/>
      <c r="AK40" s="362"/>
      <c r="AL40" s="378"/>
      <c r="AM40" s="344"/>
      <c r="AN40" s="374"/>
      <c r="AO40" s="375"/>
      <c r="AP40" s="375"/>
      <c r="AQ40" s="3"/>
      <c r="AR40" s="322"/>
      <c r="AS40" s="38"/>
      <c r="AT40" s="3"/>
      <c r="AU40" s="327"/>
      <c r="AV40" s="327"/>
      <c r="AW40" s="327"/>
      <c r="AX40" s="327"/>
      <c r="AY40" s="3"/>
      <c r="AZ40" s="309"/>
      <c r="BA40" s="310"/>
      <c r="BB40" s="311"/>
      <c r="BC40" s="114"/>
      <c r="BD40" s="114"/>
      <c r="BE40" s="297"/>
      <c r="BF40" s="295"/>
      <c r="BG40" s="114"/>
      <c r="BH40" s="358"/>
      <c r="BI40" s="358"/>
      <c r="BJ40" s="358"/>
      <c r="BK40" s="358"/>
      <c r="BL40" s="358"/>
      <c r="BM40" s="358"/>
      <c r="BN40" s="358"/>
      <c r="BO40" s="358"/>
      <c r="BP40" s="64"/>
      <c r="BX40" s="114"/>
      <c r="BY40" s="115"/>
      <c r="BZ40" s="115"/>
      <c r="CA40" s="115"/>
      <c r="CB40" s="115"/>
    </row>
    <row r="41" spans="1:80" ht="18.75" customHeight="1">
      <c r="A41" s="344"/>
      <c r="B41" s="4"/>
      <c r="C41" s="4"/>
      <c r="D41" s="5" t="s">
        <v>74</v>
      </c>
      <c r="E41" s="14"/>
      <c r="F41" s="14"/>
      <c r="G41" s="14"/>
      <c r="H41" s="14"/>
      <c r="I41" s="5"/>
      <c r="J41" s="4" t="s">
        <v>75</v>
      </c>
      <c r="K41" s="4" t="s">
        <v>76</v>
      </c>
      <c r="L41" s="7"/>
      <c r="M41" s="20"/>
      <c r="N41" s="55"/>
      <c r="O41" s="110"/>
      <c r="P41" s="110"/>
      <c r="Q41" s="110"/>
      <c r="R41" s="21"/>
      <c r="S41" s="366"/>
      <c r="U41" s="4" t="s">
        <v>126</v>
      </c>
      <c r="V41" s="47"/>
      <c r="W41" s="400" t="s">
        <v>4</v>
      </c>
      <c r="X41" s="27" t="s">
        <v>127</v>
      </c>
      <c r="Y41" s="73" t="s">
        <v>128</v>
      </c>
      <c r="AA41" s="344"/>
      <c r="AB41" s="657"/>
      <c r="AC41" s="665"/>
      <c r="AD41" s="664"/>
      <c r="AE41" s="646"/>
      <c r="AF41" s="646"/>
      <c r="AG41" s="646"/>
      <c r="AH41" s="646"/>
      <c r="AI41" s="664"/>
      <c r="AJ41" s="646"/>
      <c r="AK41" s="646"/>
      <c r="AL41" s="646"/>
      <c r="AM41" s="344"/>
      <c r="AN41" s="374"/>
      <c r="AO41" s="375"/>
      <c r="AP41" s="375"/>
      <c r="AQ41" s="3"/>
      <c r="AR41" s="322"/>
      <c r="AS41" s="38"/>
      <c r="AT41" s="3"/>
      <c r="AU41" s="327"/>
      <c r="AV41" s="327"/>
      <c r="AW41" s="327"/>
      <c r="AX41" s="327"/>
      <c r="AY41" s="3"/>
      <c r="AZ41" s="309"/>
      <c r="BA41" s="310"/>
      <c r="BB41" s="311"/>
      <c r="BC41" s="114"/>
      <c r="BD41" s="114"/>
      <c r="BE41" s="297"/>
      <c r="BF41" s="295"/>
      <c r="BG41" s="114"/>
      <c r="BH41" s="358"/>
      <c r="BI41" s="358"/>
      <c r="BJ41" s="358"/>
      <c r="BK41" s="358"/>
      <c r="BL41" s="358"/>
      <c r="BM41" s="358"/>
      <c r="BN41" s="358"/>
      <c r="BO41" s="358"/>
      <c r="BP41" s="64"/>
      <c r="BX41" s="114"/>
      <c r="BY41" s="115"/>
      <c r="BZ41" s="115"/>
      <c r="CA41" s="115"/>
      <c r="CB41" s="115"/>
    </row>
    <row r="42" spans="1:80" ht="18">
      <c r="A42" s="344"/>
      <c r="B42" s="45" t="s">
        <v>77</v>
      </c>
      <c r="C42" s="42" t="s">
        <v>78</v>
      </c>
      <c r="D42" s="42" t="s">
        <v>79</v>
      </c>
      <c r="E42" s="42" t="s">
        <v>80</v>
      </c>
      <c r="F42" s="42" t="s">
        <v>81</v>
      </c>
      <c r="G42" s="43"/>
      <c r="H42" s="43"/>
      <c r="I42" s="42" t="s">
        <v>82</v>
      </c>
      <c r="J42" s="45" t="s">
        <v>83</v>
      </c>
      <c r="K42" s="45" t="s">
        <v>84</v>
      </c>
      <c r="L42" s="111"/>
      <c r="M42" s="55"/>
      <c r="N42" s="55"/>
      <c r="O42" s="55"/>
      <c r="P42" s="55"/>
      <c r="Q42" s="55"/>
      <c r="R42" s="20"/>
      <c r="S42" s="366"/>
      <c r="U42" s="74"/>
      <c r="V42" s="76" t="s">
        <v>58</v>
      </c>
      <c r="W42" s="75">
        <f>+X42+Y42</f>
        <v>0</v>
      </c>
      <c r="X42" s="57">
        <f>X47+X51</f>
        <v>0</v>
      </c>
      <c r="Y42" s="58">
        <f>Y47+Y51</f>
        <v>0</v>
      </c>
      <c r="AA42" s="344"/>
      <c r="AB42" s="665"/>
      <c r="AC42" s="665"/>
      <c r="AD42" s="664"/>
      <c r="AE42" s="657"/>
      <c r="AF42" s="657"/>
      <c r="AG42" s="657"/>
      <c r="AH42" s="664"/>
      <c r="AI42" s="664"/>
      <c r="AJ42" s="646"/>
      <c r="AK42" s="646"/>
      <c r="AL42" s="646"/>
      <c r="AM42" s="344"/>
      <c r="AN42" s="374"/>
      <c r="AO42" s="375"/>
      <c r="AP42" s="375"/>
      <c r="AQ42" s="3"/>
      <c r="AR42" s="322"/>
      <c r="AS42" s="38"/>
      <c r="AT42" s="3"/>
      <c r="AU42" s="327"/>
      <c r="AV42" s="327"/>
      <c r="AW42" s="327"/>
      <c r="AX42" s="327"/>
      <c r="AY42" s="3"/>
      <c r="AZ42" s="309"/>
      <c r="BA42" s="310"/>
      <c r="BB42" s="311"/>
      <c r="BC42" s="114"/>
      <c r="BD42" s="114"/>
      <c r="BE42" s="297"/>
      <c r="BF42" s="295"/>
      <c r="BG42" s="114"/>
      <c r="BH42" s="358"/>
      <c r="BI42" s="358"/>
      <c r="BJ42" s="358"/>
      <c r="BK42" s="358"/>
      <c r="BL42" s="358"/>
      <c r="BM42" s="358"/>
      <c r="BN42" s="358"/>
      <c r="BO42" s="358"/>
      <c r="BP42" s="64"/>
      <c r="BX42" s="114"/>
      <c r="BY42" s="115"/>
      <c r="BZ42" s="115"/>
      <c r="CA42" s="115"/>
      <c r="CB42" s="115"/>
    </row>
    <row r="43" spans="1:80" ht="18">
      <c r="A43" s="344"/>
      <c r="B43" s="45"/>
      <c r="C43" s="45" t="s">
        <v>85</v>
      </c>
      <c r="D43" s="45" t="s">
        <v>86</v>
      </c>
      <c r="E43" s="45" t="s">
        <v>87</v>
      </c>
      <c r="F43" s="42" t="s">
        <v>88</v>
      </c>
      <c r="G43" s="42" t="s">
        <v>89</v>
      </c>
      <c r="H43" s="42" t="s">
        <v>90</v>
      </c>
      <c r="I43" s="45" t="s">
        <v>91</v>
      </c>
      <c r="J43" s="45" t="s">
        <v>92</v>
      </c>
      <c r="K43" s="45" t="s">
        <v>92</v>
      </c>
      <c r="L43" s="45"/>
      <c r="M43" s="633" t="s">
        <v>48</v>
      </c>
      <c r="N43" s="634"/>
      <c r="O43" s="634"/>
      <c r="P43" s="634"/>
      <c r="Q43" s="635"/>
      <c r="S43" s="344"/>
      <c r="U43" s="464" t="s">
        <v>42</v>
      </c>
      <c r="V43" s="158"/>
      <c r="W43" s="218"/>
      <c r="X43" s="390"/>
      <c r="AA43" s="344"/>
      <c r="AB43" s="664"/>
      <c r="AC43" s="663"/>
      <c r="AD43" s="664"/>
      <c r="AE43" s="657"/>
      <c r="AF43" s="657"/>
      <c r="AG43" s="657"/>
      <c r="AH43" s="664"/>
      <c r="AI43" s="664"/>
      <c r="AJ43" s="664"/>
      <c r="AK43" s="664"/>
      <c r="AL43" s="664"/>
      <c r="AM43" s="344"/>
      <c r="AN43" s="374"/>
      <c r="AO43" s="375"/>
      <c r="AP43" s="375"/>
      <c r="AQ43" s="3"/>
      <c r="AR43" s="322"/>
      <c r="AS43" s="38"/>
      <c r="AT43" s="3"/>
      <c r="AU43" s="327"/>
      <c r="AV43" s="327"/>
      <c r="AW43" s="327"/>
      <c r="AX43" s="327"/>
      <c r="AY43" s="3"/>
      <c r="AZ43" s="309"/>
      <c r="BA43" s="310"/>
      <c r="BB43" s="311"/>
      <c r="BC43" s="114"/>
      <c r="BD43" s="114"/>
      <c r="BE43" s="297"/>
      <c r="BF43" s="295"/>
      <c r="BG43" s="114"/>
      <c r="BH43" s="358"/>
      <c r="BI43" s="358"/>
      <c r="BJ43" s="358"/>
      <c r="BK43" s="358"/>
      <c r="BL43" s="358"/>
      <c r="BM43" s="358"/>
      <c r="BN43" s="358"/>
      <c r="BO43" s="358"/>
      <c r="BP43" s="64"/>
      <c r="BX43" s="114"/>
      <c r="BY43" s="115"/>
      <c r="BZ43" s="115"/>
      <c r="CA43" s="115"/>
      <c r="CB43" s="115"/>
    </row>
    <row r="44" spans="1:80" ht="18">
      <c r="A44" s="344"/>
      <c r="B44" s="8" t="s">
        <v>63</v>
      </c>
      <c r="C44" s="8" t="s">
        <v>64</v>
      </c>
      <c r="D44" s="8" t="s">
        <v>65</v>
      </c>
      <c r="E44" s="8" t="s">
        <v>66</v>
      </c>
      <c r="F44" s="8" t="s">
        <v>67</v>
      </c>
      <c r="G44" s="8" t="s">
        <v>68</v>
      </c>
      <c r="H44" s="8" t="s">
        <v>69</v>
      </c>
      <c r="I44" s="8" t="s">
        <v>93</v>
      </c>
      <c r="J44" s="8" t="s">
        <v>94</v>
      </c>
      <c r="K44" s="8">
        <v>10</v>
      </c>
      <c r="L44" s="16"/>
      <c r="M44" s="55"/>
      <c r="S44" s="344"/>
      <c r="U44" s="3"/>
      <c r="V44" s="72"/>
      <c r="AA44" s="344"/>
      <c r="AB44" s="664"/>
      <c r="AC44" s="663"/>
      <c r="AD44" s="664"/>
      <c r="AE44" s="657"/>
      <c r="AF44" s="657"/>
      <c r="AG44" s="657"/>
      <c r="AH44" s="664"/>
      <c r="AI44" s="664"/>
      <c r="AJ44" s="664"/>
      <c r="AK44" s="664"/>
      <c r="AL44" s="664"/>
      <c r="AM44" s="344"/>
      <c r="AN44" s="374"/>
      <c r="AO44" s="375"/>
      <c r="AP44" s="375"/>
      <c r="AQ44" s="3"/>
      <c r="AR44" s="322"/>
      <c r="AS44" s="38"/>
      <c r="AT44" s="3"/>
      <c r="AU44" s="327"/>
      <c r="AV44" s="327"/>
      <c r="AW44" s="327"/>
      <c r="AX44" s="327"/>
      <c r="AY44" s="3"/>
      <c r="AZ44" s="309"/>
      <c r="BA44" s="310"/>
      <c r="BB44" s="311"/>
      <c r="BC44" s="114"/>
      <c r="BD44" s="114"/>
      <c r="BE44" s="297"/>
      <c r="BF44" s="295"/>
      <c r="BG44" s="114"/>
      <c r="BH44" s="358"/>
      <c r="BI44" s="358"/>
      <c r="BJ44" s="358"/>
      <c r="BK44" s="358"/>
      <c r="BL44" s="358"/>
      <c r="BM44" s="358"/>
      <c r="BN44" s="358"/>
      <c r="BO44" s="358"/>
      <c r="BP44" s="64"/>
      <c r="BX44" s="114"/>
      <c r="BY44" s="115"/>
      <c r="BZ44" s="115"/>
      <c r="CA44" s="115"/>
      <c r="CB44" s="115"/>
    </row>
    <row r="45" spans="1:80" ht="19.5">
      <c r="A45" s="344"/>
      <c r="B45" s="385">
        <f>+K21</f>
        <v>0</v>
      </c>
      <c r="C45" s="264">
        <f>D45+I45</f>
        <v>0</v>
      </c>
      <c r="D45" s="265">
        <f>SUM(F45:H45)</f>
        <v>0</v>
      </c>
      <c r="E45" s="80"/>
      <c r="F45" s="266"/>
      <c r="G45" s="266"/>
      <c r="H45" s="266"/>
      <c r="I45" s="81"/>
      <c r="J45" s="267"/>
      <c r="K45" s="268">
        <f>B45+C45-J45</f>
        <v>0</v>
      </c>
      <c r="L45" s="7"/>
      <c r="M45" s="340" t="str">
        <f>IF(E45&lt;=C45," ","ATENTIE GRAVIDE CU RISC &gt; DECIT TOTAL")</f>
        <v> </v>
      </c>
      <c r="N45" s="273"/>
      <c r="O45" s="270"/>
      <c r="P45" s="270"/>
      <c r="Q45" s="271"/>
      <c r="R45" s="20"/>
      <c r="S45" s="344"/>
      <c r="U45" s="3"/>
      <c r="V45" s="3"/>
      <c r="W45" s="3"/>
      <c r="X45" s="3"/>
      <c r="Y45" s="3"/>
      <c r="AA45" s="344"/>
      <c r="AB45" s="664"/>
      <c r="AC45" s="663"/>
      <c r="AD45" s="664"/>
      <c r="AE45" s="657"/>
      <c r="AF45" s="657"/>
      <c r="AG45" s="657"/>
      <c r="AH45" s="664"/>
      <c r="AI45" s="664"/>
      <c r="AJ45" s="664"/>
      <c r="AK45" s="664"/>
      <c r="AL45" s="664"/>
      <c r="AM45" s="344"/>
      <c r="AN45" s="374"/>
      <c r="AO45" s="375"/>
      <c r="AP45" s="375"/>
      <c r="AQ45" s="3"/>
      <c r="AR45" s="322"/>
      <c r="AS45" s="38"/>
      <c r="AT45" s="3"/>
      <c r="AU45" s="327"/>
      <c r="AV45" s="327"/>
      <c r="AW45" s="327"/>
      <c r="AX45" s="327"/>
      <c r="AY45" s="3"/>
      <c r="AZ45" s="309"/>
      <c r="BA45" s="310"/>
      <c r="BB45" s="311"/>
      <c r="BC45" s="114"/>
      <c r="BD45" s="114"/>
      <c r="BE45" s="297"/>
      <c r="BF45" s="295"/>
      <c r="BG45" s="114"/>
      <c r="BH45" s="358"/>
      <c r="BI45" s="358"/>
      <c r="BJ45" s="358"/>
      <c r="BK45" s="358"/>
      <c r="BL45" s="358"/>
      <c r="BM45" s="358"/>
      <c r="BN45" s="358"/>
      <c r="BO45" s="358"/>
      <c r="BP45" s="64"/>
      <c r="BX45" s="114"/>
      <c r="BY45" s="115"/>
      <c r="BZ45" s="115"/>
      <c r="CA45" s="115"/>
      <c r="CB45" s="115"/>
    </row>
    <row r="46" spans="1:80" ht="18">
      <c r="A46" s="344"/>
      <c r="B46" s="18"/>
      <c r="D46" s="2"/>
      <c r="E46" s="2"/>
      <c r="F46" s="2"/>
      <c r="G46" s="2"/>
      <c r="H46" s="2"/>
      <c r="M46" s="340" t="str">
        <f>IF(D45&lt;=E52," ","ATENTIE NOU DEPISTATE&lt; &gt; DECIT CAP 2 ")</f>
        <v> </v>
      </c>
      <c r="N46" s="278"/>
      <c r="O46" s="270"/>
      <c r="P46" s="270"/>
      <c r="Q46" s="271"/>
      <c r="S46" s="344"/>
      <c r="U46" s="4" t="s">
        <v>132</v>
      </c>
      <c r="V46" s="5"/>
      <c r="W46" s="398"/>
      <c r="X46" s="17" t="s">
        <v>129</v>
      </c>
      <c r="Y46" s="9" t="s">
        <v>128</v>
      </c>
      <c r="AA46" s="344"/>
      <c r="AB46" s="664"/>
      <c r="AC46" s="663"/>
      <c r="AD46" s="664"/>
      <c r="AE46" s="657"/>
      <c r="AF46" s="657"/>
      <c r="AG46" s="657"/>
      <c r="AH46" s="664"/>
      <c r="AI46" s="664"/>
      <c r="AJ46" s="664"/>
      <c r="AK46" s="664"/>
      <c r="AL46" s="664"/>
      <c r="AM46" s="344"/>
      <c r="AN46" s="374"/>
      <c r="AO46" s="375"/>
      <c r="AP46" s="375"/>
      <c r="AQ46" s="3"/>
      <c r="AR46" s="322"/>
      <c r="AS46" s="38"/>
      <c r="AT46" s="3"/>
      <c r="AU46" s="327"/>
      <c r="AV46" s="327"/>
      <c r="AW46" s="327"/>
      <c r="AX46" s="327"/>
      <c r="AY46" s="3"/>
      <c r="AZ46" s="309"/>
      <c r="BA46" s="310"/>
      <c r="BB46" s="311"/>
      <c r="BC46" s="114"/>
      <c r="BD46" s="114"/>
      <c r="BE46" s="297"/>
      <c r="BF46" s="295"/>
      <c r="BG46" s="114"/>
      <c r="BH46" s="358"/>
      <c r="BI46" s="358"/>
      <c r="BJ46" s="358"/>
      <c r="BK46" s="358"/>
      <c r="BL46" s="358"/>
      <c r="BM46" s="358"/>
      <c r="BN46" s="358"/>
      <c r="BO46" s="358"/>
      <c r="BP46" s="64"/>
      <c r="BX46" s="114"/>
      <c r="BY46" s="115"/>
      <c r="BZ46" s="115"/>
      <c r="CA46" s="115"/>
      <c r="CB46" s="115"/>
    </row>
    <row r="47" spans="1:80" ht="18.75" thickBot="1">
      <c r="A47" s="344"/>
      <c r="B47" s="269" t="s">
        <v>46</v>
      </c>
      <c r="D47" s="2"/>
      <c r="E47" s="2"/>
      <c r="F47" s="18"/>
      <c r="G47" s="2"/>
      <c r="H47" s="2"/>
      <c r="I47" s="18"/>
      <c r="J47" s="2"/>
      <c r="M47" s="340" t="str">
        <f>IF(D45&gt;=E52," ","ATENTIE NOU DEPISTATE&lt; &gt; DECIT CAP 2 ")</f>
        <v> </v>
      </c>
      <c r="N47" s="278"/>
      <c r="O47" s="270"/>
      <c r="P47" s="270"/>
      <c r="Q47" s="271"/>
      <c r="S47" s="344"/>
      <c r="U47" s="7"/>
      <c r="V47" s="3"/>
      <c r="W47" s="35"/>
      <c r="X47" s="51"/>
      <c r="Y47" s="52"/>
      <c r="AA47" s="344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44"/>
      <c r="AN47" s="374"/>
      <c r="AO47" s="375"/>
      <c r="AP47" s="375"/>
      <c r="AQ47" s="3"/>
      <c r="AR47" s="322"/>
      <c r="AS47" s="38"/>
      <c r="AT47" s="3"/>
      <c r="AU47" s="327"/>
      <c r="AV47" s="327"/>
      <c r="AW47" s="327"/>
      <c r="AX47" s="327"/>
      <c r="AY47" s="3"/>
      <c r="AZ47" s="309"/>
      <c r="BA47" s="310"/>
      <c r="BB47" s="311"/>
      <c r="BC47" s="114"/>
      <c r="BD47" s="114"/>
      <c r="BE47" s="297"/>
      <c r="BF47" s="295"/>
      <c r="BG47" s="114"/>
      <c r="BH47" s="358"/>
      <c r="BI47" s="358"/>
      <c r="BJ47" s="358"/>
      <c r="BK47" s="358"/>
      <c r="BL47" s="358"/>
      <c r="BM47" s="358"/>
      <c r="BN47" s="358"/>
      <c r="BO47" s="358"/>
      <c r="BP47" s="64"/>
      <c r="BX47" s="114"/>
      <c r="BY47" s="115"/>
      <c r="BZ47" s="115"/>
      <c r="CA47" s="115"/>
      <c r="CB47" s="115"/>
    </row>
    <row r="48" spans="1:80" ht="18">
      <c r="A48" s="344"/>
      <c r="B48" s="159"/>
      <c r="C48" s="617"/>
      <c r="D48" s="618"/>
      <c r="E48" s="212"/>
      <c r="F48" s="210" t="s">
        <v>17</v>
      </c>
      <c r="G48" s="229"/>
      <c r="H48" s="207"/>
      <c r="I48" s="207"/>
      <c r="J48" s="207"/>
      <c r="K48" s="207"/>
      <c r="L48" s="207"/>
      <c r="M48" s="372"/>
      <c r="N48" s="372"/>
      <c r="O48" s="124"/>
      <c r="P48" s="55"/>
      <c r="Q48" s="55"/>
      <c r="S48" s="366"/>
      <c r="U48" s="395" t="s">
        <v>130</v>
      </c>
      <c r="V48" s="396"/>
      <c r="W48" s="396"/>
      <c r="X48" s="399"/>
      <c r="Y48" s="397"/>
      <c r="AA48" s="369"/>
      <c r="AB48" s="347"/>
      <c r="AC48" s="380"/>
      <c r="AD48" s="380"/>
      <c r="AE48" s="380"/>
      <c r="AF48" s="380"/>
      <c r="AG48" s="380"/>
      <c r="AH48" s="380"/>
      <c r="AI48" s="380"/>
      <c r="AJ48" s="380"/>
      <c r="AK48" s="380"/>
      <c r="AL48" s="381"/>
      <c r="AM48" s="344"/>
      <c r="AN48" s="374"/>
      <c r="AO48" s="375"/>
      <c r="AP48" s="375"/>
      <c r="AQ48" s="3"/>
      <c r="AR48" s="322"/>
      <c r="AS48" s="38"/>
      <c r="AT48" s="3"/>
      <c r="AU48" s="327"/>
      <c r="AV48" s="327"/>
      <c r="AW48" s="327"/>
      <c r="AX48" s="327"/>
      <c r="AY48" s="3"/>
      <c r="AZ48" s="309"/>
      <c r="BA48" s="310"/>
      <c r="BB48" s="311"/>
      <c r="BC48" s="114"/>
      <c r="BD48" s="114"/>
      <c r="BE48" s="297"/>
      <c r="BF48" s="295"/>
      <c r="BG48" s="114"/>
      <c r="BH48" s="358"/>
      <c r="BI48" s="358"/>
      <c r="BJ48" s="358"/>
      <c r="BK48" s="358"/>
      <c r="BL48" s="358"/>
      <c r="BM48" s="358"/>
      <c r="BN48" s="358"/>
      <c r="BO48" s="358"/>
      <c r="BP48" s="64"/>
      <c r="BX48" s="114"/>
      <c r="BY48" s="115"/>
      <c r="BZ48" s="115"/>
      <c r="CA48" s="115"/>
      <c r="CB48" s="115"/>
    </row>
    <row r="49" spans="1:80" ht="18.75" thickBot="1">
      <c r="A49" s="344"/>
      <c r="B49" s="160" t="s">
        <v>30</v>
      </c>
      <c r="C49" s="619"/>
      <c r="D49" s="620"/>
      <c r="E49" s="213" t="s">
        <v>58</v>
      </c>
      <c r="F49" s="211" t="s">
        <v>25</v>
      </c>
      <c r="G49" s="230" t="s">
        <v>34</v>
      </c>
      <c r="H49" s="151" t="s">
        <v>50</v>
      </c>
      <c r="I49" s="151" t="s">
        <v>35</v>
      </c>
      <c r="J49" s="151" t="s">
        <v>36</v>
      </c>
      <c r="K49" s="151" t="s">
        <v>37</v>
      </c>
      <c r="L49" s="151" t="s">
        <v>38</v>
      </c>
      <c r="M49" s="151" t="s">
        <v>39</v>
      </c>
      <c r="N49" s="151" t="s">
        <v>40</v>
      </c>
      <c r="O49" s="222" t="s">
        <v>41</v>
      </c>
      <c r="P49" s="13"/>
      <c r="Q49" s="13"/>
      <c r="S49" s="366"/>
      <c r="U49" s="3"/>
      <c r="V49" s="3"/>
      <c r="W49" s="3"/>
      <c r="X49" s="3"/>
      <c r="Y49" s="3"/>
      <c r="AA49" s="344"/>
      <c r="AB49" s="363"/>
      <c r="AC49" s="344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74"/>
      <c r="AO49" s="375"/>
      <c r="AP49" s="375"/>
      <c r="AQ49" s="3"/>
      <c r="AR49" s="322"/>
      <c r="AS49" s="38"/>
      <c r="AT49" s="3"/>
      <c r="AU49" s="327"/>
      <c r="AV49" s="327"/>
      <c r="AW49" s="327"/>
      <c r="AX49" s="327"/>
      <c r="AY49" s="3"/>
      <c r="AZ49" s="309"/>
      <c r="BA49" s="310"/>
      <c r="BB49" s="311"/>
      <c r="BC49" s="114"/>
      <c r="BD49" s="114"/>
      <c r="BE49" s="297"/>
      <c r="BF49" s="295"/>
      <c r="BG49" s="114"/>
      <c r="BH49" s="358"/>
      <c r="BI49" s="358"/>
      <c r="BJ49" s="358"/>
      <c r="BK49" s="358"/>
      <c r="BL49" s="358"/>
      <c r="BM49" s="358"/>
      <c r="BN49" s="358"/>
      <c r="BO49" s="358"/>
      <c r="BP49" s="64"/>
      <c r="BX49" s="114"/>
      <c r="BY49" s="115"/>
      <c r="BZ49" s="115"/>
      <c r="CA49" s="115"/>
      <c r="CB49" s="115"/>
    </row>
    <row r="50" spans="1:80" ht="18.75" thickBot="1">
      <c r="A50" s="344"/>
      <c r="B50" s="160"/>
      <c r="C50" s="123"/>
      <c r="D50" s="152"/>
      <c r="E50" s="170"/>
      <c r="F50" s="169"/>
      <c r="G50" s="231" t="s">
        <v>120</v>
      </c>
      <c r="H50" s="232" t="s">
        <v>120</v>
      </c>
      <c r="I50" s="232" t="s">
        <v>120</v>
      </c>
      <c r="J50" s="232" t="s">
        <v>120</v>
      </c>
      <c r="K50" s="232" t="s">
        <v>120</v>
      </c>
      <c r="L50" s="232" t="s">
        <v>120</v>
      </c>
      <c r="M50" s="232" t="s">
        <v>120</v>
      </c>
      <c r="N50" s="232" t="s">
        <v>121</v>
      </c>
      <c r="O50" s="233" t="s">
        <v>121</v>
      </c>
      <c r="R50" s="25"/>
      <c r="S50" s="367"/>
      <c r="U50" s="31" t="s">
        <v>133</v>
      </c>
      <c r="V50" s="32"/>
      <c r="W50" s="33"/>
      <c r="X50" s="17" t="s">
        <v>129</v>
      </c>
      <c r="Y50" s="9" t="s">
        <v>128</v>
      </c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74"/>
      <c r="AO50" s="375"/>
      <c r="AP50" s="375"/>
      <c r="AQ50" s="3"/>
      <c r="AR50" s="322"/>
      <c r="AS50" s="38"/>
      <c r="AT50" s="3"/>
      <c r="AU50" s="327"/>
      <c r="AV50" s="327"/>
      <c r="AW50" s="327"/>
      <c r="AX50" s="327"/>
      <c r="AY50" s="3"/>
      <c r="AZ50" s="309"/>
      <c r="BA50" s="310"/>
      <c r="BB50" s="311"/>
      <c r="BC50" s="114"/>
      <c r="BD50" s="114"/>
      <c r="BE50" s="297"/>
      <c r="BF50" s="295"/>
      <c r="BG50" s="114"/>
      <c r="BH50" s="358"/>
      <c r="BI50" s="358"/>
      <c r="BJ50" s="358"/>
      <c r="BK50" s="358"/>
      <c r="BL50" s="358"/>
      <c r="BM50" s="358"/>
      <c r="BN50" s="358"/>
      <c r="BO50" s="358"/>
      <c r="BP50" s="64"/>
      <c r="BX50" s="114"/>
      <c r="BY50" s="115"/>
      <c r="BZ50" s="115"/>
      <c r="CA50" s="115"/>
      <c r="CB50" s="115"/>
    </row>
    <row r="51" spans="1:80" ht="18.75" thickBot="1">
      <c r="A51" s="344"/>
      <c r="B51" s="208" t="s">
        <v>59</v>
      </c>
      <c r="C51" s="621" t="s">
        <v>60</v>
      </c>
      <c r="D51" s="622"/>
      <c r="E51" s="214">
        <v>1</v>
      </c>
      <c r="F51" s="215"/>
      <c r="G51" s="225">
        <v>2</v>
      </c>
      <c r="H51" s="226">
        <v>3</v>
      </c>
      <c r="I51" s="226">
        <v>4</v>
      </c>
      <c r="J51" s="227">
        <v>5</v>
      </c>
      <c r="K51" s="227">
        <v>6</v>
      </c>
      <c r="L51" s="227">
        <v>7</v>
      </c>
      <c r="M51" s="227">
        <v>8</v>
      </c>
      <c r="N51" s="227">
        <v>9</v>
      </c>
      <c r="O51" s="228">
        <v>10</v>
      </c>
      <c r="R51" s="25"/>
      <c r="S51" s="350"/>
      <c r="U51" s="34"/>
      <c r="V51" s="3"/>
      <c r="W51" s="35"/>
      <c r="X51" s="59"/>
      <c r="Y51" s="60"/>
      <c r="AA51" s="344"/>
      <c r="AB51" s="664"/>
      <c r="AC51" s="664"/>
      <c r="AD51" s="647"/>
      <c r="AE51" s="647"/>
      <c r="AF51" s="646"/>
      <c r="AG51" s="646"/>
      <c r="AH51" s="646"/>
      <c r="AI51" s="646"/>
      <c r="AJ51" s="646"/>
      <c r="AK51" s="646"/>
      <c r="AL51" s="646"/>
      <c r="AM51" s="344"/>
      <c r="AN51" s="374"/>
      <c r="AO51" s="375"/>
      <c r="AP51" s="375"/>
      <c r="AQ51" s="3"/>
      <c r="AR51" s="322"/>
      <c r="AS51" s="38"/>
      <c r="AT51" s="3"/>
      <c r="AU51" s="327"/>
      <c r="AV51" s="327"/>
      <c r="AW51" s="327"/>
      <c r="AX51" s="327"/>
      <c r="AY51" s="3"/>
      <c r="AZ51" s="309"/>
      <c r="BA51" s="310"/>
      <c r="BB51" s="311"/>
      <c r="BC51" s="114"/>
      <c r="BD51" s="114"/>
      <c r="BE51" s="297"/>
      <c r="BF51" s="295"/>
      <c r="BG51" s="114"/>
      <c r="BH51" s="358"/>
      <c r="BI51" s="358"/>
      <c r="BJ51" s="358"/>
      <c r="BK51" s="358"/>
      <c r="BL51" s="358"/>
      <c r="BM51" s="358"/>
      <c r="BN51" s="358"/>
      <c r="BO51" s="358"/>
      <c r="BP51" s="64"/>
      <c r="BX51" s="114"/>
      <c r="BY51" s="115"/>
      <c r="BZ51" s="115"/>
      <c r="CA51" s="115"/>
      <c r="CB51" s="115"/>
    </row>
    <row r="52" spans="1:80" ht="18.75" thickBot="1">
      <c r="A52" s="344"/>
      <c r="B52" s="209">
        <v>1</v>
      </c>
      <c r="C52" s="623" t="s">
        <v>72</v>
      </c>
      <c r="D52" s="624"/>
      <c r="E52" s="220">
        <f>SUM(G52:O52)</f>
        <v>0</v>
      </c>
      <c r="F52" s="216"/>
      <c r="G52" s="224"/>
      <c r="H52" s="217"/>
      <c r="I52" s="217"/>
      <c r="J52" s="217"/>
      <c r="K52" s="217"/>
      <c r="L52" s="217"/>
      <c r="M52" s="217"/>
      <c r="N52" s="217"/>
      <c r="O52" s="223"/>
      <c r="S52" s="344"/>
      <c r="U52" s="36" t="s">
        <v>130</v>
      </c>
      <c r="V52" s="37"/>
      <c r="W52" s="37"/>
      <c r="X52" s="53" t="s">
        <v>131</v>
      </c>
      <c r="Y52" s="50"/>
      <c r="AA52" s="344"/>
      <c r="AB52" s="664"/>
      <c r="AC52" s="664"/>
      <c r="AD52" s="664"/>
      <c r="AE52" s="673"/>
      <c r="AF52" s="666"/>
      <c r="AG52" s="664"/>
      <c r="AH52" s="664"/>
      <c r="AI52" s="664"/>
      <c r="AJ52" s="664"/>
      <c r="AK52" s="664"/>
      <c r="AL52" s="664"/>
      <c r="AM52" s="344"/>
      <c r="AN52" s="374"/>
      <c r="AO52" s="375"/>
      <c r="AP52" s="375"/>
      <c r="AQ52" s="3"/>
      <c r="AR52" s="322"/>
      <c r="AS52" s="38"/>
      <c r="AT52" s="3"/>
      <c r="AU52" s="327"/>
      <c r="AV52" s="327"/>
      <c r="AW52" s="327"/>
      <c r="AX52" s="327"/>
      <c r="AY52" s="3"/>
      <c r="AZ52" s="309"/>
      <c r="BA52" s="310"/>
      <c r="BB52" s="311"/>
      <c r="BC52" s="114"/>
      <c r="BD52" s="114"/>
      <c r="BE52" s="297"/>
      <c r="BF52" s="295"/>
      <c r="BG52" s="114"/>
      <c r="BH52" s="358"/>
      <c r="BI52" s="358"/>
      <c r="BJ52" s="358"/>
      <c r="BK52" s="358"/>
      <c r="BL52" s="358"/>
      <c r="BM52" s="358"/>
      <c r="BN52" s="358"/>
      <c r="BO52" s="358"/>
      <c r="BP52" s="64"/>
      <c r="BX52" s="114"/>
      <c r="BY52" s="115"/>
      <c r="BZ52" s="115"/>
      <c r="CA52" s="115"/>
      <c r="CB52" s="115"/>
    </row>
    <row r="53" spans="2:80" ht="18">
      <c r="B53" s="18"/>
      <c r="D53" s="2"/>
      <c r="E53" s="2"/>
      <c r="F53" s="18"/>
      <c r="G53" s="2"/>
      <c r="H53" s="2"/>
      <c r="I53" s="18"/>
      <c r="J53" s="2"/>
      <c r="R53" s="315"/>
      <c r="S53" s="344"/>
      <c r="U53" s="3"/>
      <c r="V53" s="3"/>
      <c r="W53" s="3"/>
      <c r="X53" s="3"/>
      <c r="Y53" s="3"/>
      <c r="AA53" s="344"/>
      <c r="AB53" s="664"/>
      <c r="AC53" s="664"/>
      <c r="AD53" s="664"/>
      <c r="AE53" s="673"/>
      <c r="AF53" s="666"/>
      <c r="AG53" s="664"/>
      <c r="AH53" s="664"/>
      <c r="AI53" s="664"/>
      <c r="AJ53" s="664"/>
      <c r="AK53" s="664"/>
      <c r="AL53" s="664"/>
      <c r="AM53" s="344"/>
      <c r="AN53" s="374"/>
      <c r="AO53" s="375"/>
      <c r="AP53" s="375"/>
      <c r="AQ53" s="3"/>
      <c r="AR53" s="326"/>
      <c r="AS53" s="38"/>
      <c r="AT53" s="3"/>
      <c r="AU53" s="327"/>
      <c r="AV53" s="327"/>
      <c r="AW53" s="327"/>
      <c r="AX53" s="327"/>
      <c r="AY53" s="3"/>
      <c r="AZ53" s="309"/>
      <c r="BA53" s="310"/>
      <c r="BB53" s="311"/>
      <c r="BC53" s="114"/>
      <c r="BD53" s="114"/>
      <c r="BE53" s="297"/>
      <c r="BF53" s="295"/>
      <c r="BG53" s="114"/>
      <c r="BH53" s="358"/>
      <c r="BI53" s="358"/>
      <c r="BJ53" s="358"/>
      <c r="BK53" s="358"/>
      <c r="BL53" s="358"/>
      <c r="BM53" s="358"/>
      <c r="BN53" s="358"/>
      <c r="BO53" s="358"/>
      <c r="BP53" s="64"/>
      <c r="BX53" s="114"/>
      <c r="BY53" s="115"/>
      <c r="BZ53" s="115"/>
      <c r="CA53" s="115"/>
      <c r="CB53" s="115"/>
    </row>
    <row r="54" spans="2:80" ht="18">
      <c r="B54" s="1"/>
      <c r="E54" s="2"/>
      <c r="F54" s="2"/>
      <c r="G54" s="2"/>
      <c r="H54" s="2"/>
      <c r="I54" s="2"/>
      <c r="J54" s="2"/>
      <c r="S54" s="344"/>
      <c r="U54" s="471" t="s">
        <v>214</v>
      </c>
      <c r="V54" s="2"/>
      <c r="W54" s="29"/>
      <c r="AA54" s="344"/>
      <c r="AB54" s="664"/>
      <c r="AC54" s="664"/>
      <c r="AD54" s="664"/>
      <c r="AE54" s="673"/>
      <c r="AF54" s="666"/>
      <c r="AG54" s="664"/>
      <c r="AH54" s="664"/>
      <c r="AI54" s="664"/>
      <c r="AJ54" s="664"/>
      <c r="AK54" s="664"/>
      <c r="AL54" s="664"/>
      <c r="AM54" s="344"/>
      <c r="AN54" s="374"/>
      <c r="AO54" s="375"/>
      <c r="AP54" s="375"/>
      <c r="AQ54" s="3"/>
      <c r="AR54" s="19"/>
      <c r="AS54" s="38"/>
      <c r="AT54" s="3"/>
      <c r="AU54" s="327"/>
      <c r="AV54" s="327"/>
      <c r="AW54" s="327"/>
      <c r="AX54" s="327"/>
      <c r="AY54" s="3"/>
      <c r="AZ54" s="309"/>
      <c r="BA54" s="310"/>
      <c r="BB54" s="311"/>
      <c r="BC54" s="114"/>
      <c r="BD54" s="114"/>
      <c r="BE54" s="297"/>
      <c r="BF54" s="295"/>
      <c r="BG54" s="114"/>
      <c r="BH54" s="358"/>
      <c r="BI54" s="358"/>
      <c r="BJ54" s="358"/>
      <c r="BK54" s="358"/>
      <c r="BL54" s="358"/>
      <c r="BM54" s="358"/>
      <c r="BN54" s="358"/>
      <c r="BO54" s="358"/>
      <c r="BP54" s="64"/>
      <c r="BX54" s="114"/>
      <c r="BY54" s="115"/>
      <c r="BZ54" s="115"/>
      <c r="CA54" s="115"/>
      <c r="CB54" s="115"/>
    </row>
    <row r="55" spans="2:80" ht="18">
      <c r="B55" s="86" t="s">
        <v>47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262"/>
      <c r="P55" s="70"/>
      <c r="R55" s="342"/>
      <c r="S55" s="640"/>
      <c r="U55" s="25"/>
      <c r="V55" s="25"/>
      <c r="W55" s="30"/>
      <c r="X55" s="3"/>
      <c r="Y55" s="3"/>
      <c r="AA55" s="344"/>
      <c r="AB55" s="648"/>
      <c r="AC55" s="648"/>
      <c r="AD55" s="379"/>
      <c r="AE55" s="379"/>
      <c r="AF55" s="379"/>
      <c r="AG55" s="379"/>
      <c r="AH55" s="379"/>
      <c r="AI55" s="382"/>
      <c r="AJ55" s="379"/>
      <c r="AK55" s="379"/>
      <c r="AL55" s="379"/>
      <c r="AM55" s="344"/>
      <c r="AN55" s="374"/>
      <c r="AO55" s="375"/>
      <c r="AP55" s="375"/>
      <c r="AQ55" s="3"/>
      <c r="AR55" s="326"/>
      <c r="AS55" s="38"/>
      <c r="AT55" s="3"/>
      <c r="AU55" s="327"/>
      <c r="AV55" s="327"/>
      <c r="AW55" s="327"/>
      <c r="AX55" s="327"/>
      <c r="AY55" s="3"/>
      <c r="AZ55" s="309"/>
      <c r="BA55" s="310"/>
      <c r="BB55" s="311"/>
      <c r="BC55" s="114"/>
      <c r="BD55" s="114"/>
      <c r="BE55" s="297"/>
      <c r="BF55" s="295"/>
      <c r="BG55" s="114"/>
      <c r="BH55" s="358"/>
      <c r="BI55" s="358"/>
      <c r="BJ55" s="358"/>
      <c r="BK55" s="358"/>
      <c r="BL55" s="358"/>
      <c r="BM55" s="358"/>
      <c r="BN55" s="358"/>
      <c r="BO55" s="358"/>
      <c r="BP55" s="64"/>
      <c r="BX55" s="114"/>
      <c r="BY55" s="115"/>
      <c r="BZ55" s="115"/>
      <c r="CA55" s="115"/>
      <c r="CB55" s="115"/>
    </row>
    <row r="56" spans="2:80" ht="18.75" thickBot="1">
      <c r="B56" s="4" t="s">
        <v>95</v>
      </c>
      <c r="C56" s="42" t="s">
        <v>96</v>
      </c>
      <c r="D56" s="43"/>
      <c r="E56" s="42" t="s">
        <v>97</v>
      </c>
      <c r="F56" s="43"/>
      <c r="G56" s="42" t="s">
        <v>98</v>
      </c>
      <c r="H56" s="43"/>
      <c r="I56" s="42" t="s">
        <v>99</v>
      </c>
      <c r="J56" s="43"/>
      <c r="K56" s="42" t="s">
        <v>100</v>
      </c>
      <c r="L56" s="43"/>
      <c r="M56" s="44" t="s">
        <v>10</v>
      </c>
      <c r="N56" s="186"/>
      <c r="O56" s="68"/>
      <c r="R56" s="342"/>
      <c r="S56" s="640"/>
      <c r="U56" s="4" t="s">
        <v>58</v>
      </c>
      <c r="V56" s="5"/>
      <c r="W56" s="394" t="s">
        <v>4</v>
      </c>
      <c r="X56" s="17" t="s">
        <v>129</v>
      </c>
      <c r="Y56" s="9" t="s">
        <v>128</v>
      </c>
      <c r="AA56" s="344"/>
      <c r="AB56" s="641"/>
      <c r="AC56" s="641"/>
      <c r="AD56" s="380"/>
      <c r="AE56" s="380"/>
      <c r="AF56" s="380"/>
      <c r="AG56" s="380"/>
      <c r="AH56" s="383"/>
      <c r="AI56" s="380"/>
      <c r="AJ56" s="380"/>
      <c r="AK56" s="380"/>
      <c r="AL56" s="380"/>
      <c r="AM56" s="344"/>
      <c r="AN56" s="677"/>
      <c r="AO56" s="677"/>
      <c r="AP56" s="677"/>
      <c r="AQ56" s="3"/>
      <c r="AR56" s="326"/>
      <c r="AS56" s="38"/>
      <c r="AT56" s="3"/>
      <c r="AU56" s="327"/>
      <c r="AV56" s="3"/>
      <c r="AW56" s="3"/>
      <c r="AX56" s="3"/>
      <c r="AY56" s="3"/>
      <c r="AZ56" s="254"/>
      <c r="BA56" s="13"/>
      <c r="BB56" s="13"/>
      <c r="BC56" s="114"/>
      <c r="BD56" s="114"/>
      <c r="BE56" s="297"/>
      <c r="BF56" s="295"/>
      <c r="BG56" s="114"/>
      <c r="BH56" s="358"/>
      <c r="BI56" s="358"/>
      <c r="BJ56" s="358"/>
      <c r="BK56" s="358"/>
      <c r="BL56" s="358"/>
      <c r="BM56" s="358"/>
      <c r="BN56" s="358"/>
      <c r="BO56" s="358"/>
      <c r="BP56" s="64"/>
      <c r="BX56" s="114"/>
      <c r="BY56" s="115"/>
      <c r="BZ56" s="115"/>
      <c r="CA56" s="115"/>
      <c r="CB56" s="115"/>
    </row>
    <row r="57" spans="2:80" ht="18.75" customHeight="1" thickBot="1">
      <c r="B57" s="7"/>
      <c r="C57" s="42" t="s">
        <v>101</v>
      </c>
      <c r="D57" s="42" t="s">
        <v>73</v>
      </c>
      <c r="E57" s="42" t="s">
        <v>102</v>
      </c>
      <c r="F57" s="42" t="s">
        <v>73</v>
      </c>
      <c r="G57" s="42" t="s">
        <v>101</v>
      </c>
      <c r="H57" s="42" t="s">
        <v>73</v>
      </c>
      <c r="I57" s="42" t="s">
        <v>102</v>
      </c>
      <c r="J57" s="42" t="s">
        <v>73</v>
      </c>
      <c r="K57" s="42" t="s">
        <v>101</v>
      </c>
      <c r="L57" s="42" t="s">
        <v>73</v>
      </c>
      <c r="M57" s="112" t="s">
        <v>103</v>
      </c>
      <c r="N57" s="67" t="s">
        <v>104</v>
      </c>
      <c r="O57" s="188" t="s">
        <v>13</v>
      </c>
      <c r="P57" s="189"/>
      <c r="Q57" s="388"/>
      <c r="R57" s="280"/>
      <c r="S57" s="368"/>
      <c r="U57" s="7"/>
      <c r="V57" s="3"/>
      <c r="W57" s="56">
        <f>+X57+Y57</f>
        <v>0</v>
      </c>
      <c r="X57" s="51"/>
      <c r="Y57" s="52"/>
      <c r="AA57" s="344"/>
      <c r="AB57" s="657"/>
      <c r="AC57" s="657"/>
      <c r="AD57" s="649"/>
      <c r="AE57" s="649"/>
      <c r="AF57" s="649"/>
      <c r="AG57" s="649"/>
      <c r="AH57" s="674"/>
      <c r="AI57" s="649"/>
      <c r="AJ57" s="649"/>
      <c r="AK57" s="649"/>
      <c r="AL57" s="649"/>
      <c r="AM57" s="344"/>
      <c r="AN57" s="384"/>
      <c r="AO57" s="384"/>
      <c r="AP57" s="384"/>
      <c r="AQ57" s="3"/>
      <c r="AR57" s="248"/>
      <c r="AS57" s="316"/>
      <c r="AT57" s="3"/>
      <c r="AU57" s="249"/>
      <c r="AV57" s="249"/>
      <c r="AW57" s="249"/>
      <c r="AX57" s="249"/>
      <c r="AY57" s="3"/>
      <c r="AZ57" s="308"/>
      <c r="BA57" s="260"/>
      <c r="BB57" s="13"/>
      <c r="BC57" s="114"/>
      <c r="BD57" s="114"/>
      <c r="BE57" s="297"/>
      <c r="BF57" s="295"/>
      <c r="BG57" s="114"/>
      <c r="BH57" s="358"/>
      <c r="BI57" s="358"/>
      <c r="BJ57" s="358"/>
      <c r="BK57" s="358"/>
      <c r="BL57" s="358"/>
      <c r="BM57" s="358"/>
      <c r="BN57" s="358"/>
      <c r="BO57" s="358"/>
      <c r="BP57" s="64"/>
      <c r="BX57" s="114"/>
      <c r="BY57" s="115"/>
      <c r="BZ57" s="115"/>
      <c r="CA57" s="115"/>
      <c r="CB57" s="115"/>
    </row>
    <row r="58" spans="2:80" ht="15.75">
      <c r="B58" s="7"/>
      <c r="C58" s="45" t="s">
        <v>105</v>
      </c>
      <c r="D58" s="45" t="s">
        <v>106</v>
      </c>
      <c r="E58" s="45" t="s">
        <v>107</v>
      </c>
      <c r="F58" s="45" t="s">
        <v>106</v>
      </c>
      <c r="G58" s="45" t="s">
        <v>105</v>
      </c>
      <c r="H58" s="45" t="s">
        <v>106</v>
      </c>
      <c r="I58" s="45" t="s">
        <v>108</v>
      </c>
      <c r="J58" s="45" t="s">
        <v>106</v>
      </c>
      <c r="K58" s="45" t="s">
        <v>105</v>
      </c>
      <c r="L58" s="45" t="s">
        <v>106</v>
      </c>
      <c r="M58" s="46"/>
      <c r="N58" s="68"/>
      <c r="O58" s="190" t="s">
        <v>12</v>
      </c>
      <c r="P58" s="191"/>
      <c r="Q58" s="389"/>
      <c r="R58" s="25"/>
      <c r="S58" s="344"/>
      <c r="U58" s="395" t="s">
        <v>130</v>
      </c>
      <c r="V58" s="396"/>
      <c r="W58" s="396"/>
      <c r="X58" s="396" t="s">
        <v>131</v>
      </c>
      <c r="Y58" s="397"/>
      <c r="AA58" s="344"/>
      <c r="AB58" s="657"/>
      <c r="AC58" s="657"/>
      <c r="AD58" s="649"/>
      <c r="AE58" s="649"/>
      <c r="AF58" s="649"/>
      <c r="AG58" s="649"/>
      <c r="AH58" s="674"/>
      <c r="AI58" s="649"/>
      <c r="AJ58" s="649"/>
      <c r="AK58" s="649"/>
      <c r="AL58" s="649"/>
      <c r="AM58" s="344"/>
      <c r="AN58" s="349"/>
      <c r="AO58" s="384"/>
      <c r="AP58" s="384"/>
      <c r="AQ58" s="3"/>
      <c r="AR58" s="248"/>
      <c r="AS58" s="250"/>
      <c r="AT58" s="3"/>
      <c r="AU58" s="249"/>
      <c r="AV58" s="314"/>
      <c r="AW58" s="249"/>
      <c r="AX58" s="249"/>
      <c r="AY58" s="3"/>
      <c r="AZ58" s="308"/>
      <c r="BA58" s="260"/>
      <c r="BB58" s="13"/>
      <c r="BC58" s="114"/>
      <c r="BD58" s="114"/>
      <c r="BE58" s="297"/>
      <c r="BF58" s="295"/>
      <c r="BG58" s="114"/>
      <c r="BH58" s="358"/>
      <c r="BI58" s="358"/>
      <c r="BJ58" s="358"/>
      <c r="BK58" s="358"/>
      <c r="BL58" s="358"/>
      <c r="BM58" s="358"/>
      <c r="BN58" s="358"/>
      <c r="BO58" s="358"/>
      <c r="BP58" s="64"/>
      <c r="BX58" s="114"/>
      <c r="BY58" s="115"/>
      <c r="BZ58" s="115"/>
      <c r="CA58" s="115"/>
      <c r="CB58" s="115"/>
    </row>
    <row r="59" spans="2:80" ht="18">
      <c r="B59" s="4" t="s">
        <v>59</v>
      </c>
      <c r="C59" s="475" t="s">
        <v>63</v>
      </c>
      <c r="D59" s="475" t="s">
        <v>64</v>
      </c>
      <c r="E59" s="475" t="s">
        <v>65</v>
      </c>
      <c r="F59" s="475" t="s">
        <v>66</v>
      </c>
      <c r="G59" s="475" t="s">
        <v>67</v>
      </c>
      <c r="H59" s="475" t="s">
        <v>68</v>
      </c>
      <c r="I59" s="475" t="s">
        <v>109</v>
      </c>
      <c r="J59" s="475" t="s">
        <v>70</v>
      </c>
      <c r="K59" s="475" t="s">
        <v>71</v>
      </c>
      <c r="L59" s="475">
        <v>10</v>
      </c>
      <c r="M59" s="476">
        <v>11</v>
      </c>
      <c r="N59" s="477">
        <v>12</v>
      </c>
      <c r="O59" s="339" t="str">
        <f>IF(L60&lt;=K60," ","GRESIT- 0 -1AN &gt; DECIT TOTAL")</f>
        <v> </v>
      </c>
      <c r="R59" s="64"/>
      <c r="S59" s="357"/>
      <c r="U59" s="391" t="s">
        <v>42</v>
      </c>
      <c r="V59" s="392"/>
      <c r="W59" s="62"/>
      <c r="X59" s="393"/>
      <c r="Y59" s="3"/>
      <c r="AA59" s="344"/>
      <c r="AB59" s="344"/>
      <c r="AC59" s="344"/>
      <c r="AD59" s="344"/>
      <c r="AE59" s="344"/>
      <c r="AF59" s="344"/>
      <c r="AG59" s="344"/>
      <c r="AH59" s="348"/>
      <c r="AI59" s="344"/>
      <c r="AJ59" s="344"/>
      <c r="AK59" s="344"/>
      <c r="AL59" s="344"/>
      <c r="AM59" s="344"/>
      <c r="AN59" s="349"/>
      <c r="AO59" s="384"/>
      <c r="AP59" s="384"/>
      <c r="AQ59" s="3"/>
      <c r="AR59" s="248"/>
      <c r="AS59" s="250"/>
      <c r="AT59" s="3"/>
      <c r="AU59" s="249"/>
      <c r="AV59" s="249"/>
      <c r="AW59" s="249"/>
      <c r="AX59" s="249"/>
      <c r="AY59" s="3"/>
      <c r="AZ59" s="313"/>
      <c r="BA59" s="13"/>
      <c r="BB59" s="13"/>
      <c r="BC59" s="114"/>
      <c r="BD59" s="114"/>
      <c r="BE59" s="297"/>
      <c r="BF59" s="295"/>
      <c r="BG59" s="114"/>
      <c r="BH59" s="358"/>
      <c r="BI59" s="358"/>
      <c r="BJ59" s="358"/>
      <c r="BK59" s="358"/>
      <c r="BL59" s="358"/>
      <c r="BM59" s="358"/>
      <c r="BN59" s="358"/>
      <c r="BO59" s="358"/>
      <c r="BP59" s="64"/>
      <c r="BX59" s="114"/>
      <c r="BY59" s="115"/>
      <c r="BZ59" s="115"/>
      <c r="CA59" s="115"/>
      <c r="CB59" s="115"/>
    </row>
    <row r="60" spans="2:80" ht="20.25">
      <c r="B60" s="482">
        <v>1</v>
      </c>
      <c r="C60" s="483">
        <f>+K36</f>
        <v>0</v>
      </c>
      <c r="D60" s="483">
        <f>+L36</f>
        <v>0</v>
      </c>
      <c r="E60" s="484"/>
      <c r="F60" s="485"/>
      <c r="G60" s="486"/>
      <c r="H60" s="487"/>
      <c r="I60" s="486"/>
      <c r="J60" s="487"/>
      <c r="K60" s="488">
        <f>C60+E60-G60</f>
        <v>0</v>
      </c>
      <c r="L60" s="488">
        <f>D60+F60-H60</f>
        <v>0</v>
      </c>
      <c r="M60" s="489"/>
      <c r="N60" s="490"/>
      <c r="O60" s="187" t="str">
        <f>IF(K60&lt;=K61," ","GRESIT- VEZI RAM. PREV.")</f>
        <v> </v>
      </c>
      <c r="P60" s="64"/>
      <c r="Q60" s="64"/>
      <c r="R60" s="174"/>
      <c r="S60" s="351"/>
      <c r="AA60" s="344"/>
      <c r="AB60" s="344"/>
      <c r="AC60" s="344"/>
      <c r="AD60" s="344"/>
      <c r="AE60" s="344"/>
      <c r="AF60" s="344"/>
      <c r="AG60" s="344"/>
      <c r="AH60" s="348"/>
      <c r="AI60" s="344"/>
      <c r="AJ60" s="344"/>
      <c r="AK60" s="344"/>
      <c r="AL60" s="344"/>
      <c r="AM60" s="344"/>
      <c r="AN60" s="349"/>
      <c r="AO60" s="384"/>
      <c r="AP60" s="384"/>
      <c r="AQ60" s="3"/>
      <c r="AR60" s="248"/>
      <c r="AS60" s="250"/>
      <c r="AT60" s="3"/>
      <c r="AU60" s="249"/>
      <c r="AV60" s="249"/>
      <c r="AW60" s="249"/>
      <c r="AX60" s="249"/>
      <c r="AY60" s="3"/>
      <c r="AZ60" s="19"/>
      <c r="BC60" s="114"/>
      <c r="BD60" s="114"/>
      <c r="BE60" s="297"/>
      <c r="BF60" s="295"/>
      <c r="BG60" s="114"/>
      <c r="BH60" s="358"/>
      <c r="BI60" s="358"/>
      <c r="BJ60" s="358"/>
      <c r="BK60" s="358"/>
      <c r="BL60" s="358"/>
      <c r="BM60" s="358"/>
      <c r="BN60" s="358"/>
      <c r="BO60" s="358"/>
      <c r="BP60" s="64"/>
      <c r="BX60" s="114"/>
      <c r="BY60" s="115"/>
      <c r="BZ60" s="115"/>
      <c r="CA60" s="115"/>
      <c r="CB60" s="115"/>
    </row>
    <row r="61" spans="2:80" ht="20.25">
      <c r="B61" s="3"/>
      <c r="C61" s="3"/>
      <c r="D61" s="64"/>
      <c r="E61" s="3"/>
      <c r="F61" s="3"/>
      <c r="G61" s="3"/>
      <c r="H61" s="3"/>
      <c r="I61" s="3"/>
      <c r="J61" s="3"/>
      <c r="K61" s="481">
        <f>+AC14</f>
        <v>0</v>
      </c>
      <c r="L61" s="3"/>
      <c r="O61" s="71" t="str">
        <f>IF(K60&gt;=AC14," ","ATENTIE RAM. PREV.")</f>
        <v> </v>
      </c>
      <c r="P61" s="66"/>
      <c r="Q61" s="66"/>
      <c r="R61" s="206"/>
      <c r="S61" s="344"/>
      <c r="U61" s="221"/>
      <c r="AA61" s="344"/>
      <c r="AB61" s="344"/>
      <c r="AC61" s="344"/>
      <c r="AD61" s="344"/>
      <c r="AE61" s="344"/>
      <c r="AF61" s="344"/>
      <c r="AG61" s="344"/>
      <c r="AH61" s="348"/>
      <c r="AI61" s="344"/>
      <c r="AJ61" s="344"/>
      <c r="AK61" s="344"/>
      <c r="AL61" s="344"/>
      <c r="AM61" s="344"/>
      <c r="AN61" s="344"/>
      <c r="AO61" s="344"/>
      <c r="AP61" s="344"/>
      <c r="AS61" s="25"/>
      <c r="AT61" s="25"/>
      <c r="AU61" s="2"/>
      <c r="AV61" s="2"/>
      <c r="AW61" s="2"/>
      <c r="AX61" s="2"/>
      <c r="AY61" s="2"/>
      <c r="BC61" s="114"/>
      <c r="BD61" s="114"/>
      <c r="BE61" s="297"/>
      <c r="BF61" s="295"/>
      <c r="BG61" s="114"/>
      <c r="BH61" s="358"/>
      <c r="BI61" s="358"/>
      <c r="BJ61" s="358"/>
      <c r="BK61" s="358"/>
      <c r="BL61" s="358"/>
      <c r="BM61" s="358"/>
      <c r="BN61" s="358"/>
      <c r="BO61" s="358"/>
      <c r="BP61" s="64"/>
      <c r="BX61" s="114"/>
      <c r="BY61" s="115"/>
      <c r="BZ61" s="115"/>
      <c r="CA61" s="115"/>
      <c r="CB61" s="115"/>
    </row>
    <row r="62" spans="3:80" ht="18.75">
      <c r="C62" s="275"/>
      <c r="D62" s="638"/>
      <c r="E62" s="638"/>
      <c r="F62" s="272"/>
      <c r="G62" s="272"/>
      <c r="H62" s="276"/>
      <c r="I62" s="276"/>
      <c r="J62" s="276"/>
      <c r="K62" s="276"/>
      <c r="L62" s="203"/>
      <c r="M62" s="203"/>
      <c r="N62" s="203"/>
      <c r="O62" s="203"/>
      <c r="P62" s="203"/>
      <c r="Q62" s="202"/>
      <c r="R62" s="202"/>
      <c r="S62" s="370"/>
      <c r="T62" s="20"/>
      <c r="AA62" s="219"/>
      <c r="AB62" s="269" t="s">
        <v>215</v>
      </c>
      <c r="AC62" s="146"/>
      <c r="AD62" s="146"/>
      <c r="AE62" s="25"/>
      <c r="AF62" s="25"/>
      <c r="AG62" s="25"/>
      <c r="AH62" s="25"/>
      <c r="AI62" s="25"/>
      <c r="AJ62" s="25"/>
      <c r="AK62" s="25"/>
      <c r="AL62" s="25"/>
      <c r="AS62" s="2"/>
      <c r="AT62" s="329"/>
      <c r="AU62" s="330"/>
      <c r="AX62" s="120"/>
      <c r="AY62" s="253"/>
      <c r="AZ62" s="13"/>
      <c r="BA62" s="13"/>
      <c r="BC62" s="114"/>
      <c r="BD62" s="114"/>
      <c r="BE62" s="297"/>
      <c r="BF62" s="295"/>
      <c r="BG62" s="114"/>
      <c r="BH62" s="358"/>
      <c r="BI62" s="358"/>
      <c r="BJ62" s="358"/>
      <c r="BK62" s="358"/>
      <c r="BL62" s="358"/>
      <c r="BM62" s="358"/>
      <c r="BN62" s="358"/>
      <c r="BO62" s="358"/>
      <c r="BP62" s="64"/>
      <c r="BX62" s="114"/>
      <c r="BY62" s="115"/>
      <c r="BZ62" s="115"/>
      <c r="CA62" s="115"/>
      <c r="CB62" s="115"/>
    </row>
    <row r="63" spans="3:80" ht="15.75">
      <c r="C63" s="275"/>
      <c r="D63" s="277"/>
      <c r="E63" s="274"/>
      <c r="F63" s="272"/>
      <c r="G63" s="272"/>
      <c r="H63" s="276"/>
      <c r="I63" s="276"/>
      <c r="J63" s="276"/>
      <c r="K63" s="276"/>
      <c r="L63" s="203"/>
      <c r="M63" s="203"/>
      <c r="N63" s="203"/>
      <c r="O63" s="204"/>
      <c r="P63" s="204"/>
      <c r="Q63" s="204"/>
      <c r="R63" s="205"/>
      <c r="S63" s="371"/>
      <c r="U63" s="279"/>
      <c r="V63" s="639"/>
      <c r="W63" s="639"/>
      <c r="X63" s="639"/>
      <c r="AS63" s="25"/>
      <c r="AT63" s="331"/>
      <c r="AY63" s="253"/>
      <c r="AZ63" s="13"/>
      <c r="BA63" s="13"/>
      <c r="BC63" s="114"/>
      <c r="BD63" s="114"/>
      <c r="BE63" s="297"/>
      <c r="BF63" s="295"/>
      <c r="BG63" s="114"/>
      <c r="BH63" s="358"/>
      <c r="BI63" s="358"/>
      <c r="BJ63" s="358"/>
      <c r="BK63" s="358"/>
      <c r="BL63" s="358"/>
      <c r="BM63" s="358"/>
      <c r="BN63" s="358"/>
      <c r="BO63" s="358"/>
      <c r="BP63" s="64"/>
      <c r="BX63" s="114"/>
      <c r="BY63" s="115"/>
      <c r="BZ63" s="115"/>
      <c r="CA63" s="115"/>
      <c r="CB63" s="115"/>
    </row>
    <row r="64" spans="2:80" ht="18.75" thickBot="1">
      <c r="B64" s="83"/>
      <c r="C64" s="83"/>
      <c r="D64" s="83"/>
      <c r="E64" s="82"/>
      <c r="F64" s="355" t="s">
        <v>151</v>
      </c>
      <c r="G64" s="83"/>
      <c r="H64" s="353">
        <v>2024</v>
      </c>
      <c r="I64" s="354"/>
      <c r="J64" s="83"/>
      <c r="K64" s="83"/>
      <c r="L64" s="83"/>
      <c r="M64" s="83"/>
      <c r="N64" s="83"/>
      <c r="O64" s="83"/>
      <c r="R64" s="205"/>
      <c r="S64" s="371"/>
      <c r="U64" s="279"/>
      <c r="V64" s="639"/>
      <c r="W64" s="639"/>
      <c r="X64" s="639"/>
      <c r="Z64" s="145"/>
      <c r="AA64" s="146"/>
      <c r="AB64" s="146"/>
      <c r="AC64" s="146"/>
      <c r="AD64" s="146"/>
      <c r="AE64" s="25"/>
      <c r="AS64" s="25"/>
      <c r="AT64" s="332"/>
      <c r="AU64" s="333"/>
      <c r="AV64" s="333"/>
      <c r="AW64" s="334"/>
      <c r="AX64" s="335"/>
      <c r="AY64" s="12"/>
      <c r="AZ64" s="251"/>
      <c r="BA64" s="251"/>
      <c r="BC64" s="114"/>
      <c r="BD64" s="114"/>
      <c r="BE64" s="297"/>
      <c r="BF64" s="295"/>
      <c r="BG64" s="114"/>
      <c r="BH64" s="358"/>
      <c r="BI64" s="358"/>
      <c r="BJ64" s="358"/>
      <c r="BK64" s="358"/>
      <c r="BL64" s="358"/>
      <c r="BM64" s="358"/>
      <c r="BN64" s="358"/>
      <c r="BO64" s="358"/>
      <c r="BP64" s="64"/>
      <c r="BX64" s="114"/>
      <c r="BY64" s="115"/>
      <c r="BZ64" s="115"/>
      <c r="CA64" s="115"/>
      <c r="CB64" s="115"/>
    </row>
    <row r="65" spans="2:80" ht="22.5">
      <c r="B65" s="86" t="s">
        <v>45</v>
      </c>
      <c r="D65" s="2"/>
      <c r="E65" s="2"/>
      <c r="F65" s="2"/>
      <c r="G65" s="2"/>
      <c r="H65" s="2"/>
      <c r="M65" s="1"/>
      <c r="N65" s="65"/>
      <c r="R65" s="202"/>
      <c r="S65" s="370"/>
      <c r="U65" s="280"/>
      <c r="V65" s="280"/>
      <c r="W65" s="280"/>
      <c r="X65" s="280"/>
      <c r="Z65" s="200"/>
      <c r="AB65" s="159"/>
      <c r="AC65" s="642" t="s">
        <v>31</v>
      </c>
      <c r="AD65" s="643"/>
      <c r="AE65" s="147"/>
      <c r="AF65" s="177" t="s">
        <v>17</v>
      </c>
      <c r="AG65" s="655" t="s">
        <v>18</v>
      </c>
      <c r="AH65" s="656"/>
      <c r="AI65" s="672" t="s">
        <v>19</v>
      </c>
      <c r="AJ65" s="656"/>
      <c r="AK65" s="672" t="s">
        <v>20</v>
      </c>
      <c r="AL65" s="656"/>
      <c r="AM65" s="672" t="s">
        <v>21</v>
      </c>
      <c r="AN65" s="656"/>
      <c r="AO65" s="672" t="s">
        <v>22</v>
      </c>
      <c r="AP65" s="656"/>
      <c r="AQ65" s="672" t="s">
        <v>23</v>
      </c>
      <c r="AR65" s="656"/>
      <c r="AS65" s="25"/>
      <c r="AT65" s="3"/>
      <c r="AW65" s="334"/>
      <c r="AX65" s="336"/>
      <c r="AY65" s="12"/>
      <c r="AZ65" s="13"/>
      <c r="BA65" s="13"/>
      <c r="BC65" s="114"/>
      <c r="BD65" s="114"/>
      <c r="BE65" s="297"/>
      <c r="BF65" s="295"/>
      <c r="BG65" s="114"/>
      <c r="BH65" s="358"/>
      <c r="BI65" s="358"/>
      <c r="BJ65" s="358"/>
      <c r="BK65" s="358"/>
      <c r="BL65" s="358"/>
      <c r="BM65" s="358"/>
      <c r="BN65" s="358"/>
      <c r="BO65" s="358"/>
      <c r="BP65" s="64"/>
      <c r="BX65" s="114"/>
      <c r="BY65" s="115"/>
      <c r="BZ65" s="115"/>
      <c r="CA65" s="115"/>
      <c r="CB65" s="115"/>
    </row>
    <row r="66" spans="2:80" ht="22.5">
      <c r="B66" s="4"/>
      <c r="C66" s="4"/>
      <c r="D66" s="5" t="s">
        <v>74</v>
      </c>
      <c r="E66" s="14"/>
      <c r="F66" s="14"/>
      <c r="G66" s="14"/>
      <c r="H66" s="14"/>
      <c r="I66" s="5"/>
      <c r="J66" s="4" t="s">
        <v>75</v>
      </c>
      <c r="K66" s="4" t="s">
        <v>76</v>
      </c>
      <c r="L66" s="7"/>
      <c r="M66" s="20"/>
      <c r="N66" s="55"/>
      <c r="O66" s="110"/>
      <c r="P66" s="110"/>
      <c r="Q66" s="110"/>
      <c r="R66" s="205"/>
      <c r="S66" s="371"/>
      <c r="Z66" s="48"/>
      <c r="AB66" s="160" t="s">
        <v>30</v>
      </c>
      <c r="AC66" s="644" t="s">
        <v>24</v>
      </c>
      <c r="AD66" s="645"/>
      <c r="AE66" s="148" t="s">
        <v>58</v>
      </c>
      <c r="AF66" s="178" t="s">
        <v>25</v>
      </c>
      <c r="AG66" s="149" t="s">
        <v>137</v>
      </c>
      <c r="AH66" s="63" t="s">
        <v>80</v>
      </c>
      <c r="AI66" s="150" t="s">
        <v>137</v>
      </c>
      <c r="AJ66" s="63" t="s">
        <v>80</v>
      </c>
      <c r="AK66" s="63" t="s">
        <v>137</v>
      </c>
      <c r="AL66" s="64" t="s">
        <v>80</v>
      </c>
      <c r="AM66" s="151" t="s">
        <v>137</v>
      </c>
      <c r="AN66" s="63" t="s">
        <v>80</v>
      </c>
      <c r="AO66" s="63" t="s">
        <v>137</v>
      </c>
      <c r="AP66" s="64" t="s">
        <v>80</v>
      </c>
      <c r="AQ66" s="63" t="s">
        <v>137</v>
      </c>
      <c r="AR66" s="63" t="s">
        <v>80</v>
      </c>
      <c r="AS66" s="25"/>
      <c r="AT66" s="3"/>
      <c r="AU66" s="3"/>
      <c r="AV66" s="3"/>
      <c r="AY66" s="255"/>
      <c r="AZ66" s="13"/>
      <c r="BA66" s="256"/>
      <c r="BC66" s="114"/>
      <c r="BD66" s="114"/>
      <c r="BE66" s="297"/>
      <c r="BF66" s="295"/>
      <c r="BG66" s="114"/>
      <c r="BH66" s="358"/>
      <c r="BI66" s="358"/>
      <c r="BJ66" s="358"/>
      <c r="BK66" s="358"/>
      <c r="BL66" s="358"/>
      <c r="BM66" s="358"/>
      <c r="BN66" s="358"/>
      <c r="BO66" s="358"/>
      <c r="BP66" s="64"/>
      <c r="BX66" s="114"/>
      <c r="BY66" s="115"/>
      <c r="BZ66" s="115"/>
      <c r="CA66" s="115"/>
      <c r="CB66" s="115"/>
    </row>
    <row r="67" spans="2:80" ht="23.25" thickBot="1">
      <c r="B67" s="45" t="s">
        <v>77</v>
      </c>
      <c r="C67" s="42" t="s">
        <v>78</v>
      </c>
      <c r="D67" s="42" t="s">
        <v>79</v>
      </c>
      <c r="E67" s="42" t="s">
        <v>80</v>
      </c>
      <c r="F67" s="42" t="s">
        <v>81</v>
      </c>
      <c r="G67" s="43"/>
      <c r="H67" s="43"/>
      <c r="I67" s="42" t="s">
        <v>82</v>
      </c>
      <c r="J67" s="45" t="s">
        <v>83</v>
      </c>
      <c r="K67" s="45" t="s">
        <v>84</v>
      </c>
      <c r="L67" s="111"/>
      <c r="M67" s="55"/>
      <c r="N67" s="55"/>
      <c r="O67" s="55"/>
      <c r="P67" s="55"/>
      <c r="Q67" s="55"/>
      <c r="R67" s="205"/>
      <c r="S67" s="371"/>
      <c r="T67" s="422"/>
      <c r="U67" s="423" t="s">
        <v>33</v>
      </c>
      <c r="V67" s="424"/>
      <c r="W67" s="636" t="s">
        <v>44</v>
      </c>
      <c r="X67" s="637"/>
      <c r="Z67" s="48"/>
      <c r="AB67" s="160"/>
      <c r="AC67" s="445"/>
      <c r="AD67" s="446"/>
      <c r="AE67" s="169"/>
      <c r="AF67" s="170" t="s">
        <v>15</v>
      </c>
      <c r="AG67" s="171"/>
      <c r="AH67" s="172" t="s">
        <v>15</v>
      </c>
      <c r="AI67" s="173"/>
      <c r="AJ67" s="172" t="s">
        <v>15</v>
      </c>
      <c r="AK67" s="172"/>
      <c r="AL67" s="174" t="s">
        <v>15</v>
      </c>
      <c r="AM67" s="173"/>
      <c r="AN67" s="172" t="s">
        <v>15</v>
      </c>
      <c r="AO67" s="172"/>
      <c r="AP67" s="174" t="s">
        <v>15</v>
      </c>
      <c r="AQ67" s="172"/>
      <c r="AR67" s="15" t="s">
        <v>15</v>
      </c>
      <c r="AS67" s="3"/>
      <c r="AT67" s="120"/>
      <c r="AU67" s="328"/>
      <c r="AV67" s="328"/>
      <c r="AW67" s="327"/>
      <c r="AX67" s="337"/>
      <c r="AY67" s="250"/>
      <c r="AZ67" s="13"/>
      <c r="BA67" s="13"/>
      <c r="BC67" s="114"/>
      <c r="BD67" s="114"/>
      <c r="BE67" s="297"/>
      <c r="BF67" s="295"/>
      <c r="BG67" s="114"/>
      <c r="BH67" s="358"/>
      <c r="BI67" s="358"/>
      <c r="BJ67" s="358"/>
      <c r="BK67" s="358"/>
      <c r="BL67" s="358"/>
      <c r="BM67" s="358"/>
      <c r="BN67" s="358"/>
      <c r="BO67" s="358"/>
      <c r="BP67" s="64"/>
      <c r="BX67" s="114"/>
      <c r="BY67" s="115"/>
      <c r="BZ67" s="115"/>
      <c r="CA67" s="115"/>
      <c r="CB67" s="115"/>
    </row>
    <row r="68" spans="2:80" ht="18.75" thickBot="1">
      <c r="B68" s="45"/>
      <c r="C68" s="45" t="s">
        <v>85</v>
      </c>
      <c r="D68" s="45" t="s">
        <v>86</v>
      </c>
      <c r="E68" s="45" t="s">
        <v>87</v>
      </c>
      <c r="F68" s="42" t="s">
        <v>88</v>
      </c>
      <c r="G68" s="42" t="s">
        <v>89</v>
      </c>
      <c r="H68" s="42" t="s">
        <v>90</v>
      </c>
      <c r="I68" s="45" t="s">
        <v>91</v>
      </c>
      <c r="J68" s="45" t="s">
        <v>92</v>
      </c>
      <c r="K68" s="45" t="s">
        <v>92</v>
      </c>
      <c r="L68" s="45"/>
      <c r="M68" s="633" t="s">
        <v>48</v>
      </c>
      <c r="N68" s="634"/>
      <c r="O68" s="634"/>
      <c r="P68" s="634"/>
      <c r="Q68" s="635"/>
      <c r="R68" s="202"/>
      <c r="S68" s="370"/>
      <c r="Z68" s="28"/>
      <c r="AB68" s="164" t="s">
        <v>59</v>
      </c>
      <c r="AC68" s="653" t="s">
        <v>60</v>
      </c>
      <c r="AD68" s="654"/>
      <c r="AE68" s="192">
        <v>1</v>
      </c>
      <c r="AF68" s="168">
        <v>2</v>
      </c>
      <c r="AG68" s="168">
        <v>3</v>
      </c>
      <c r="AH68" s="168">
        <v>4</v>
      </c>
      <c r="AI68" s="168">
        <v>5</v>
      </c>
      <c r="AJ68" s="175">
        <v>6</v>
      </c>
      <c r="AK68" s="175">
        <v>7</v>
      </c>
      <c r="AL68" s="175">
        <v>8</v>
      </c>
      <c r="AM68" s="175">
        <v>9</v>
      </c>
      <c r="AN68" s="175">
        <v>10</v>
      </c>
      <c r="AO68" s="175">
        <v>11</v>
      </c>
      <c r="AP68" s="175">
        <v>12</v>
      </c>
      <c r="AQ68" s="176">
        <v>13</v>
      </c>
      <c r="AR68" s="193">
        <v>14</v>
      </c>
      <c r="AS68" s="3"/>
      <c r="AT68" s="120"/>
      <c r="AU68" s="328"/>
      <c r="AV68" s="328"/>
      <c r="AW68" s="327"/>
      <c r="AX68" s="337"/>
      <c r="AY68" s="12"/>
      <c r="AZ68" s="13"/>
      <c r="BA68" s="13"/>
      <c r="BC68" s="114"/>
      <c r="BD68" s="114"/>
      <c r="BE68" s="297"/>
      <c r="BF68" s="295"/>
      <c r="BG68" s="114"/>
      <c r="BH68" s="358"/>
      <c r="BI68" s="358"/>
      <c r="BJ68" s="358"/>
      <c r="BK68" s="358"/>
      <c r="BL68" s="358"/>
      <c r="BM68" s="358"/>
      <c r="BN68" s="358"/>
      <c r="BO68" s="358"/>
      <c r="BP68" s="64"/>
      <c r="BX68" s="114"/>
      <c r="BY68" s="115"/>
      <c r="BZ68" s="115"/>
      <c r="CA68" s="115"/>
      <c r="CB68" s="115"/>
    </row>
    <row r="69" spans="2:80" ht="18">
      <c r="B69" s="8" t="s">
        <v>63</v>
      </c>
      <c r="C69" s="8" t="s">
        <v>64</v>
      </c>
      <c r="D69" s="8" t="s">
        <v>65</v>
      </c>
      <c r="E69" s="8" t="s">
        <v>66</v>
      </c>
      <c r="F69" s="8" t="s">
        <v>67</v>
      </c>
      <c r="G69" s="8" t="s">
        <v>68</v>
      </c>
      <c r="H69" s="8" t="s">
        <v>69</v>
      </c>
      <c r="I69" s="8" t="s">
        <v>93</v>
      </c>
      <c r="J69" s="8" t="s">
        <v>94</v>
      </c>
      <c r="K69" s="8">
        <v>10</v>
      </c>
      <c r="L69" s="16"/>
      <c r="M69" s="55"/>
      <c r="R69" s="205"/>
      <c r="S69" s="371"/>
      <c r="T69" s="64" t="str">
        <f>IF(AE69&gt;=AF69," ","GRESIT -  FEM ")</f>
        <v> </v>
      </c>
      <c r="U69" s="421" t="str">
        <f>IF(AE69&gt;=AF69," ","GRESIT -  FEM ")</f>
        <v> </v>
      </c>
      <c r="W69" s="64" t="str">
        <f>IF(AE69&gt;=AB89," ","GRESIT  ")</f>
        <v> </v>
      </c>
      <c r="X69" s="421" t="str">
        <f>IF(AE69&gt;=AB89," ","GRESIT  ")</f>
        <v> </v>
      </c>
      <c r="Z69" s="201"/>
      <c r="AB69" s="165">
        <v>1</v>
      </c>
      <c r="AC69" s="680" t="s">
        <v>26</v>
      </c>
      <c r="AD69" s="681"/>
      <c r="AE69" s="194">
        <f aca="true" t="shared" si="0" ref="AE69:AE77">+AG69+AI69+AK69+AM69+AQ69+AO69</f>
        <v>0</v>
      </c>
      <c r="AF69" s="180">
        <f aca="true" t="shared" si="1" ref="AF69:AF77">+AH69+AJ69+AL69+AN69+AR69+AP69</f>
        <v>0</v>
      </c>
      <c r="AG69" s="180">
        <f aca="true" t="shared" si="2" ref="AG69:AR69">SUM(AG70+AG71)</f>
        <v>0</v>
      </c>
      <c r="AH69" s="180">
        <f t="shared" si="2"/>
        <v>0</v>
      </c>
      <c r="AI69" s="180">
        <f t="shared" si="2"/>
        <v>0</v>
      </c>
      <c r="AJ69" s="180">
        <f t="shared" si="2"/>
        <v>0</v>
      </c>
      <c r="AK69" s="180">
        <f t="shared" si="2"/>
        <v>0</v>
      </c>
      <c r="AL69" s="180">
        <f t="shared" si="2"/>
        <v>0</v>
      </c>
      <c r="AM69" s="180">
        <f t="shared" si="2"/>
        <v>0</v>
      </c>
      <c r="AN69" s="180">
        <f t="shared" si="2"/>
        <v>0</v>
      </c>
      <c r="AO69" s="180">
        <f t="shared" si="2"/>
        <v>0</v>
      </c>
      <c r="AP69" s="180">
        <f t="shared" si="2"/>
        <v>0</v>
      </c>
      <c r="AQ69" s="180">
        <f t="shared" si="2"/>
        <v>0</v>
      </c>
      <c r="AR69" s="195">
        <f t="shared" si="2"/>
        <v>0</v>
      </c>
      <c r="AS69" s="3"/>
      <c r="AT69" s="120"/>
      <c r="AU69" s="328"/>
      <c r="AV69" s="328"/>
      <c r="AW69" s="327"/>
      <c r="AX69" s="337"/>
      <c r="AY69" s="12"/>
      <c r="AZ69" s="257"/>
      <c r="BA69" s="257"/>
      <c r="BC69" s="114"/>
      <c r="BD69" s="114"/>
      <c r="BE69" s="297"/>
      <c r="BF69" s="295"/>
      <c r="BG69" s="114"/>
      <c r="BH69" s="358"/>
      <c r="BI69" s="358"/>
      <c r="BJ69" s="358"/>
      <c r="BK69" s="358"/>
      <c r="BL69" s="358"/>
      <c r="BM69" s="358"/>
      <c r="BN69" s="358"/>
      <c r="BO69" s="358"/>
      <c r="BP69" s="64"/>
      <c r="BX69" s="114"/>
      <c r="BY69" s="115"/>
      <c r="BZ69" s="115"/>
      <c r="CA69" s="115"/>
      <c r="CB69" s="115"/>
    </row>
    <row r="70" spans="2:80" ht="19.5">
      <c r="B70" s="385">
        <f>+K45</f>
        <v>0</v>
      </c>
      <c r="C70" s="264">
        <f>D70+I70</f>
        <v>0</v>
      </c>
      <c r="D70" s="265">
        <f>SUM(F70:H70)</f>
        <v>0</v>
      </c>
      <c r="E70" s="80"/>
      <c r="F70" s="266"/>
      <c r="G70" s="266"/>
      <c r="H70" s="266"/>
      <c r="I70" s="81"/>
      <c r="J70" s="267"/>
      <c r="K70" s="268">
        <f>B70+C70-J70</f>
        <v>0</v>
      </c>
      <c r="L70" s="7"/>
      <c r="M70" s="340" t="str">
        <f>IF(E70&lt;=C70," ","ATENTIE GRAVIDE CU RISC &gt; DECIT TOTAL")</f>
        <v> </v>
      </c>
      <c r="N70" s="273"/>
      <c r="O70" s="270"/>
      <c r="P70" s="270"/>
      <c r="Q70" s="271"/>
      <c r="R70" s="205"/>
      <c r="S70" s="371"/>
      <c r="T70" s="64" t="str">
        <f aca="true" t="shared" si="3" ref="T70:T77">IF(AE70&gt;=AF70," ","GRESIT -  FEM ")</f>
        <v> </v>
      </c>
      <c r="U70" s="421" t="str">
        <f aca="true" t="shared" si="4" ref="U70:U77">IF(AE70&gt;=AF70," ","GRESIT -  FEM ")</f>
        <v> </v>
      </c>
      <c r="Z70" s="201"/>
      <c r="AB70" s="165">
        <v>2</v>
      </c>
      <c r="AC70" s="441" t="s">
        <v>27</v>
      </c>
      <c r="AD70" s="442"/>
      <c r="AE70" s="194">
        <f t="shared" si="0"/>
        <v>0</v>
      </c>
      <c r="AF70" s="180">
        <f t="shared" si="1"/>
        <v>0</v>
      </c>
      <c r="AG70" s="185"/>
      <c r="AH70" s="185"/>
      <c r="AI70" s="185"/>
      <c r="AJ70" s="185"/>
      <c r="AK70" s="185"/>
      <c r="AL70" s="185"/>
      <c r="AM70" s="185"/>
      <c r="AN70" s="182"/>
      <c r="AO70" s="182"/>
      <c r="AP70" s="182"/>
      <c r="AQ70" s="181"/>
      <c r="AR70" s="196"/>
      <c r="AS70" s="3"/>
      <c r="AT70" s="120"/>
      <c r="AU70" s="328"/>
      <c r="AV70" s="328"/>
      <c r="AW70" s="327"/>
      <c r="AX70" s="337"/>
      <c r="AY70" s="258"/>
      <c r="AZ70" s="253"/>
      <c r="BA70" s="253"/>
      <c r="BC70" s="114"/>
      <c r="BD70" s="114"/>
      <c r="BE70" s="297"/>
      <c r="BF70" s="295"/>
      <c r="BG70" s="114"/>
      <c r="BH70" s="358"/>
      <c r="BI70" s="358"/>
      <c r="BJ70" s="358"/>
      <c r="BK70" s="358"/>
      <c r="BL70" s="358"/>
      <c r="BM70" s="358"/>
      <c r="BN70" s="358"/>
      <c r="BO70" s="358"/>
      <c r="BP70" s="64"/>
      <c r="BX70" s="114"/>
      <c r="BY70" s="115"/>
      <c r="BZ70" s="115"/>
      <c r="CA70" s="115"/>
      <c r="CB70" s="115"/>
    </row>
    <row r="71" spans="2:80" ht="18">
      <c r="B71" s="18"/>
      <c r="D71" s="2"/>
      <c r="E71" s="2"/>
      <c r="F71" s="2"/>
      <c r="G71" s="2"/>
      <c r="H71" s="2"/>
      <c r="M71" s="340" t="str">
        <f>IF(D70&lt;=E77," ","ATENTIE NOU DEPISTATE&lt; &gt; DECIT CAP 2 ")</f>
        <v> </v>
      </c>
      <c r="N71" s="278"/>
      <c r="O71" s="270"/>
      <c r="P71" s="270"/>
      <c r="Q71" s="271"/>
      <c r="R71" s="3"/>
      <c r="S71" s="348"/>
      <c r="T71" s="64" t="str">
        <f t="shared" si="3"/>
        <v> </v>
      </c>
      <c r="U71" s="421" t="str">
        <f t="shared" si="4"/>
        <v> </v>
      </c>
      <c r="Z71" s="201"/>
      <c r="AB71" s="165">
        <v>3</v>
      </c>
      <c r="AC71" s="441" t="s">
        <v>28</v>
      </c>
      <c r="AD71" s="442"/>
      <c r="AE71" s="194">
        <f t="shared" si="0"/>
        <v>0</v>
      </c>
      <c r="AF71" s="180">
        <f t="shared" si="1"/>
        <v>0</v>
      </c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1"/>
      <c r="AR71" s="196"/>
      <c r="AS71" s="3"/>
      <c r="AT71" s="120"/>
      <c r="AU71" s="328"/>
      <c r="AV71" s="328"/>
      <c r="AW71" s="327"/>
      <c r="AX71" s="337"/>
      <c r="AY71" s="258"/>
      <c r="AZ71" s="253"/>
      <c r="BA71" s="253"/>
      <c r="BC71" s="114"/>
      <c r="BD71" s="114"/>
      <c r="BE71" s="297"/>
      <c r="BF71" s="295"/>
      <c r="BG71" s="114"/>
      <c r="BH71" s="358"/>
      <c r="BI71" s="358"/>
      <c r="BJ71" s="358"/>
      <c r="BK71" s="358"/>
      <c r="BL71" s="358"/>
      <c r="BM71" s="358"/>
      <c r="BN71" s="358"/>
      <c r="BO71" s="358"/>
      <c r="BP71" s="64"/>
      <c r="BX71" s="114"/>
      <c r="BY71" s="115"/>
      <c r="BZ71" s="115"/>
      <c r="CA71" s="115"/>
      <c r="CB71" s="115"/>
    </row>
    <row r="72" spans="2:80" ht="18.75" thickBot="1">
      <c r="B72" s="269" t="s">
        <v>46</v>
      </c>
      <c r="D72" s="2"/>
      <c r="E72" s="2"/>
      <c r="F72" s="18"/>
      <c r="G72" s="2"/>
      <c r="H72" s="2"/>
      <c r="I72" s="18"/>
      <c r="J72" s="2"/>
      <c r="M72" s="340" t="str">
        <f>IF(D70&gt;=E77," ","ATENTIE NOU DEPISTATE&lt; &gt; DECIT CAP 2 ")</f>
        <v> </v>
      </c>
      <c r="N72" s="278"/>
      <c r="O72" s="270"/>
      <c r="P72" s="270"/>
      <c r="Q72" s="271"/>
      <c r="R72" s="3"/>
      <c r="S72" s="348"/>
      <c r="T72" s="64" t="str">
        <f t="shared" si="3"/>
        <v> </v>
      </c>
      <c r="U72" s="421" t="str">
        <f t="shared" si="4"/>
        <v> </v>
      </c>
      <c r="W72" s="64" t="str">
        <f>IF(AE72&gt;=AF86," ","GRESIT  ")</f>
        <v> </v>
      </c>
      <c r="X72" s="421" t="str">
        <f>IF(AE72&gt;=AB92," ","GRESIT  ")</f>
        <v> </v>
      </c>
      <c r="Z72" s="201"/>
      <c r="AB72" s="165">
        <v>4</v>
      </c>
      <c r="AC72" s="680" t="s">
        <v>29</v>
      </c>
      <c r="AD72" s="681"/>
      <c r="AE72" s="194">
        <f t="shared" si="0"/>
        <v>0</v>
      </c>
      <c r="AF72" s="180">
        <f t="shared" si="1"/>
        <v>0</v>
      </c>
      <c r="AG72" s="180">
        <f aca="true" t="shared" si="5" ref="AG72:AR72">SUM(AG73+AG74)</f>
        <v>0</v>
      </c>
      <c r="AH72" s="180">
        <f t="shared" si="5"/>
        <v>0</v>
      </c>
      <c r="AI72" s="180">
        <f t="shared" si="5"/>
        <v>0</v>
      </c>
      <c r="AJ72" s="180">
        <f t="shared" si="5"/>
        <v>0</v>
      </c>
      <c r="AK72" s="180">
        <f t="shared" si="5"/>
        <v>0</v>
      </c>
      <c r="AL72" s="180">
        <f t="shared" si="5"/>
        <v>0</v>
      </c>
      <c r="AM72" s="180">
        <f t="shared" si="5"/>
        <v>0</v>
      </c>
      <c r="AN72" s="180">
        <f t="shared" si="5"/>
        <v>0</v>
      </c>
      <c r="AO72" s="180">
        <f t="shared" si="5"/>
        <v>0</v>
      </c>
      <c r="AP72" s="180">
        <f t="shared" si="5"/>
        <v>0</v>
      </c>
      <c r="AQ72" s="180">
        <f t="shared" si="5"/>
        <v>0</v>
      </c>
      <c r="AR72" s="195">
        <f t="shared" si="5"/>
        <v>0</v>
      </c>
      <c r="AS72" s="3"/>
      <c r="AT72" s="120"/>
      <c r="AU72" s="328"/>
      <c r="AV72" s="328"/>
      <c r="AW72" s="327"/>
      <c r="AX72" s="337"/>
      <c r="AY72" s="258"/>
      <c r="AZ72" s="253"/>
      <c r="BA72" s="253"/>
      <c r="BC72" s="114"/>
      <c r="BD72" s="114"/>
      <c r="BE72" s="297"/>
      <c r="BF72" s="295"/>
      <c r="BG72" s="114"/>
      <c r="BH72" s="358"/>
      <c r="BI72" s="358"/>
      <c r="BJ72" s="358"/>
      <c r="BK72" s="358"/>
      <c r="BL72" s="358"/>
      <c r="BM72" s="358"/>
      <c r="BN72" s="358"/>
      <c r="BO72" s="358"/>
      <c r="BP72" s="64"/>
      <c r="BX72" s="114"/>
      <c r="BY72" s="115"/>
      <c r="BZ72" s="115"/>
      <c r="CA72" s="115"/>
      <c r="CB72" s="115"/>
    </row>
    <row r="73" spans="2:80" ht="18">
      <c r="B73" s="159"/>
      <c r="C73" s="617"/>
      <c r="D73" s="618"/>
      <c r="E73" s="212"/>
      <c r="F73" s="210" t="s">
        <v>17</v>
      </c>
      <c r="G73" s="229"/>
      <c r="H73" s="207"/>
      <c r="I73" s="207"/>
      <c r="J73" s="207"/>
      <c r="K73" s="207"/>
      <c r="L73" s="207"/>
      <c r="M73" s="372"/>
      <c r="N73" s="372"/>
      <c r="O73" s="124"/>
      <c r="P73" s="55"/>
      <c r="Q73" s="55"/>
      <c r="S73" s="344"/>
      <c r="T73" s="64" t="str">
        <f t="shared" si="3"/>
        <v> </v>
      </c>
      <c r="U73" s="421" t="str">
        <f t="shared" si="4"/>
        <v> </v>
      </c>
      <c r="Z73" s="201"/>
      <c r="AB73" s="165">
        <v>5</v>
      </c>
      <c r="AC73" s="441" t="s">
        <v>27</v>
      </c>
      <c r="AD73" s="443"/>
      <c r="AE73" s="194">
        <f t="shared" si="0"/>
        <v>0</v>
      </c>
      <c r="AF73" s="180">
        <f t="shared" si="1"/>
        <v>0</v>
      </c>
      <c r="AG73" s="182"/>
      <c r="AH73" s="182"/>
      <c r="AI73" s="182"/>
      <c r="AJ73" s="182"/>
      <c r="AK73" s="182"/>
      <c r="AL73" s="182"/>
      <c r="AM73" s="182"/>
      <c r="AN73" s="182"/>
      <c r="AO73" s="181"/>
      <c r="AP73" s="181"/>
      <c r="AQ73" s="181"/>
      <c r="AR73" s="196"/>
      <c r="AS73" s="3"/>
      <c r="AT73" s="120"/>
      <c r="AU73" s="328"/>
      <c r="AV73" s="328"/>
      <c r="AW73" s="327"/>
      <c r="AX73" s="337"/>
      <c r="AY73" s="258"/>
      <c r="AZ73" s="253"/>
      <c r="BA73" s="253"/>
      <c r="BC73" s="114"/>
      <c r="BD73" s="114"/>
      <c r="BE73" s="297"/>
      <c r="BF73" s="295"/>
      <c r="BG73" s="114"/>
      <c r="BH73" s="358"/>
      <c r="BI73" s="358"/>
      <c r="BJ73" s="358"/>
      <c r="BK73" s="358"/>
      <c r="BL73" s="358"/>
      <c r="BM73" s="358"/>
      <c r="BN73" s="358"/>
      <c r="BO73" s="358"/>
      <c r="BP73" s="64"/>
      <c r="BX73" s="114"/>
      <c r="BY73" s="115"/>
      <c r="BZ73" s="115"/>
      <c r="CA73" s="115"/>
      <c r="CB73" s="115"/>
    </row>
    <row r="74" spans="2:80" ht="18">
      <c r="B74" s="160" t="s">
        <v>30</v>
      </c>
      <c r="C74" s="619"/>
      <c r="D74" s="620"/>
      <c r="E74" s="213" t="s">
        <v>58</v>
      </c>
      <c r="F74" s="211" t="s">
        <v>25</v>
      </c>
      <c r="G74" s="230" t="s">
        <v>34</v>
      </c>
      <c r="H74" s="151" t="s">
        <v>50</v>
      </c>
      <c r="I74" s="151" t="s">
        <v>35</v>
      </c>
      <c r="J74" s="151" t="s">
        <v>36</v>
      </c>
      <c r="K74" s="151" t="s">
        <v>37</v>
      </c>
      <c r="L74" s="151" t="s">
        <v>38</v>
      </c>
      <c r="M74" s="151" t="s">
        <v>39</v>
      </c>
      <c r="N74" s="151" t="s">
        <v>40</v>
      </c>
      <c r="O74" s="222" t="s">
        <v>41</v>
      </c>
      <c r="P74" s="13"/>
      <c r="Q74" s="13"/>
      <c r="S74" s="344"/>
      <c r="T74" s="64" t="str">
        <f t="shared" si="3"/>
        <v> </v>
      </c>
      <c r="U74" s="421" t="str">
        <f t="shared" si="4"/>
        <v> </v>
      </c>
      <c r="Z74" s="174"/>
      <c r="AB74" s="166">
        <v>6</v>
      </c>
      <c r="AC74" s="161" t="s">
        <v>28</v>
      </c>
      <c r="AD74" s="443"/>
      <c r="AE74" s="194">
        <f t="shared" si="0"/>
        <v>0</v>
      </c>
      <c r="AF74" s="180">
        <f t="shared" si="1"/>
        <v>0</v>
      </c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1"/>
      <c r="AR74" s="196"/>
      <c r="AS74" s="3"/>
      <c r="AT74" s="120"/>
      <c r="AU74" s="328"/>
      <c r="AV74" s="328"/>
      <c r="AW74" s="327"/>
      <c r="AX74" s="337"/>
      <c r="AY74" s="259"/>
      <c r="AZ74" s="253"/>
      <c r="BA74" s="253"/>
      <c r="BC74" s="114"/>
      <c r="BD74" s="114"/>
      <c r="BE74" s="297"/>
      <c r="BF74" s="295"/>
      <c r="BG74" s="114"/>
      <c r="BH74" s="358"/>
      <c r="BI74" s="358"/>
      <c r="BJ74" s="358"/>
      <c r="BK74" s="358"/>
      <c r="BL74" s="358"/>
      <c r="BM74" s="358"/>
      <c r="BN74" s="358"/>
      <c r="BO74" s="358"/>
      <c r="BP74" s="64"/>
      <c r="BX74" s="114"/>
      <c r="BY74" s="115"/>
      <c r="BZ74" s="115"/>
      <c r="CA74" s="115"/>
      <c r="CB74" s="115"/>
    </row>
    <row r="75" spans="2:80" ht="18.75" thickBot="1">
      <c r="B75" s="160"/>
      <c r="C75" s="123"/>
      <c r="D75" s="152"/>
      <c r="E75" s="170"/>
      <c r="F75" s="169"/>
      <c r="G75" s="231" t="s">
        <v>120</v>
      </c>
      <c r="H75" s="232" t="s">
        <v>120</v>
      </c>
      <c r="I75" s="232" t="s">
        <v>120</v>
      </c>
      <c r="J75" s="232" t="s">
        <v>120</v>
      </c>
      <c r="K75" s="232" t="s">
        <v>120</v>
      </c>
      <c r="L75" s="232" t="s">
        <v>120</v>
      </c>
      <c r="M75" s="232" t="s">
        <v>120</v>
      </c>
      <c r="N75" s="232" t="s">
        <v>121</v>
      </c>
      <c r="O75" s="233" t="s">
        <v>121</v>
      </c>
      <c r="S75" s="344"/>
      <c r="T75" s="64" t="str">
        <f t="shared" si="3"/>
        <v> </v>
      </c>
      <c r="U75" s="421" t="str">
        <f t="shared" si="4"/>
        <v> </v>
      </c>
      <c r="W75" s="64" t="str">
        <f>IF(AE75&gt;=AG86," ","GRESIT  ")</f>
        <v> </v>
      </c>
      <c r="X75" s="421" t="str">
        <f>IF(AE75&gt;=AG86," ","GRESIT  ")</f>
        <v> </v>
      </c>
      <c r="Z75" s="174"/>
      <c r="AB75" s="166">
        <v>7</v>
      </c>
      <c r="AC75" s="680" t="s">
        <v>32</v>
      </c>
      <c r="AD75" s="681"/>
      <c r="AE75" s="194">
        <f t="shared" si="0"/>
        <v>0</v>
      </c>
      <c r="AF75" s="180">
        <f t="shared" si="1"/>
        <v>0</v>
      </c>
      <c r="AG75" s="180">
        <f aca="true" t="shared" si="6" ref="AG75:AR75">SUM(AG76+AG77)</f>
        <v>0</v>
      </c>
      <c r="AH75" s="180">
        <f t="shared" si="6"/>
        <v>0</v>
      </c>
      <c r="AI75" s="180">
        <f t="shared" si="6"/>
        <v>0</v>
      </c>
      <c r="AJ75" s="180">
        <f t="shared" si="6"/>
        <v>0</v>
      </c>
      <c r="AK75" s="180">
        <f t="shared" si="6"/>
        <v>0</v>
      </c>
      <c r="AL75" s="180">
        <f t="shared" si="6"/>
        <v>0</v>
      </c>
      <c r="AM75" s="180">
        <f t="shared" si="6"/>
        <v>0</v>
      </c>
      <c r="AN75" s="180">
        <f t="shared" si="6"/>
        <v>0</v>
      </c>
      <c r="AO75" s="180">
        <f t="shared" si="6"/>
        <v>0</v>
      </c>
      <c r="AP75" s="180">
        <f t="shared" si="6"/>
        <v>0</v>
      </c>
      <c r="AQ75" s="180">
        <f t="shared" si="6"/>
        <v>0</v>
      </c>
      <c r="AR75" s="195">
        <f t="shared" si="6"/>
        <v>0</v>
      </c>
      <c r="AS75" s="3"/>
      <c r="AT75" s="120"/>
      <c r="AU75" s="328"/>
      <c r="AV75" s="328"/>
      <c r="AW75" s="327"/>
      <c r="AX75" s="337"/>
      <c r="AY75" s="13"/>
      <c r="AZ75" s="13"/>
      <c r="BA75" s="13"/>
      <c r="BC75" s="114"/>
      <c r="BD75" s="114"/>
      <c r="BE75" s="297"/>
      <c r="BF75" s="295"/>
      <c r="BG75" s="114"/>
      <c r="BH75" s="358"/>
      <c r="BI75" s="358"/>
      <c r="BJ75" s="358"/>
      <c r="BK75" s="358"/>
      <c r="BL75" s="358"/>
      <c r="BM75" s="358"/>
      <c r="BN75" s="358"/>
      <c r="BO75" s="358"/>
      <c r="BP75" s="64"/>
      <c r="BX75" s="114"/>
      <c r="BY75" s="115"/>
      <c r="BZ75" s="115"/>
      <c r="CA75" s="115"/>
      <c r="CB75" s="115"/>
    </row>
    <row r="76" spans="2:80" ht="18.75" thickBot="1">
      <c r="B76" s="208" t="s">
        <v>59</v>
      </c>
      <c r="C76" s="621" t="s">
        <v>60</v>
      </c>
      <c r="D76" s="622"/>
      <c r="E76" s="214">
        <v>1</v>
      </c>
      <c r="F76" s="215"/>
      <c r="G76" s="225">
        <v>2</v>
      </c>
      <c r="H76" s="226">
        <v>3</v>
      </c>
      <c r="I76" s="226">
        <v>4</v>
      </c>
      <c r="J76" s="227">
        <v>5</v>
      </c>
      <c r="K76" s="227">
        <v>6</v>
      </c>
      <c r="L76" s="227">
        <v>7</v>
      </c>
      <c r="M76" s="227">
        <v>8</v>
      </c>
      <c r="N76" s="227">
        <v>9</v>
      </c>
      <c r="O76" s="228">
        <v>10</v>
      </c>
      <c r="S76" s="344"/>
      <c r="T76" s="64" t="str">
        <f t="shared" si="3"/>
        <v> </v>
      </c>
      <c r="U76" s="421" t="str">
        <f t="shared" si="4"/>
        <v> </v>
      </c>
      <c r="Z76" s="174"/>
      <c r="AB76" s="166">
        <v>8</v>
      </c>
      <c r="AC76" s="441" t="s">
        <v>27</v>
      </c>
      <c r="AD76" s="444"/>
      <c r="AE76" s="194">
        <f t="shared" si="0"/>
        <v>0</v>
      </c>
      <c r="AF76" s="180">
        <f t="shared" si="1"/>
        <v>0</v>
      </c>
      <c r="AG76" s="182"/>
      <c r="AH76" s="182"/>
      <c r="AI76" s="182"/>
      <c r="AJ76" s="182"/>
      <c r="AK76" s="182"/>
      <c r="AL76" s="182"/>
      <c r="AM76" s="182"/>
      <c r="AN76" s="182"/>
      <c r="AO76" s="181"/>
      <c r="AP76" s="181"/>
      <c r="AQ76" s="181"/>
      <c r="AR76" s="196"/>
      <c r="AS76" s="3"/>
      <c r="AT76" s="120"/>
      <c r="AU76" s="328"/>
      <c r="AV76" s="328"/>
      <c r="AW76" s="327"/>
      <c r="AX76" s="337"/>
      <c r="AY76" s="13"/>
      <c r="AZ76" s="13"/>
      <c r="BA76" s="13"/>
      <c r="BC76" s="114"/>
      <c r="BD76" s="114"/>
      <c r="BE76" s="297"/>
      <c r="BF76" s="295"/>
      <c r="BG76" s="114"/>
      <c r="BH76" s="358"/>
      <c r="BI76" s="358"/>
      <c r="BJ76" s="358"/>
      <c r="BK76" s="358"/>
      <c r="BL76" s="358"/>
      <c r="BM76" s="358"/>
      <c r="BN76" s="358"/>
      <c r="BO76" s="358"/>
      <c r="BP76" s="64"/>
      <c r="BX76" s="114"/>
      <c r="BY76" s="115"/>
      <c r="BZ76" s="115"/>
      <c r="CA76" s="115"/>
      <c r="CB76" s="115"/>
    </row>
    <row r="77" spans="2:80" ht="18.75" thickBot="1">
      <c r="B77" s="209">
        <v>1</v>
      </c>
      <c r="C77" s="623" t="s">
        <v>72</v>
      </c>
      <c r="D77" s="624"/>
      <c r="E77" s="220">
        <f>SUM(G77:O77)</f>
        <v>0</v>
      </c>
      <c r="F77" s="216"/>
      <c r="G77" s="224"/>
      <c r="H77" s="217"/>
      <c r="I77" s="217"/>
      <c r="J77" s="217"/>
      <c r="K77" s="217"/>
      <c r="L77" s="217"/>
      <c r="M77" s="217"/>
      <c r="N77" s="217"/>
      <c r="O77" s="223"/>
      <c r="S77" s="344"/>
      <c r="T77" s="64" t="str">
        <f t="shared" si="3"/>
        <v> </v>
      </c>
      <c r="U77" s="421" t="str">
        <f t="shared" si="4"/>
        <v> </v>
      </c>
      <c r="Z77" s="174"/>
      <c r="AB77" s="167">
        <v>9</v>
      </c>
      <c r="AC77" s="162" t="s">
        <v>28</v>
      </c>
      <c r="AD77" s="163"/>
      <c r="AE77" s="197">
        <f t="shared" si="0"/>
        <v>0</v>
      </c>
      <c r="AF77" s="198">
        <f t="shared" si="1"/>
        <v>0</v>
      </c>
      <c r="AG77" s="183"/>
      <c r="AH77" s="183"/>
      <c r="AI77" s="183"/>
      <c r="AJ77" s="183"/>
      <c r="AK77" s="183"/>
      <c r="AL77" s="183"/>
      <c r="AM77" s="183"/>
      <c r="AN77" s="183"/>
      <c r="AO77" s="184"/>
      <c r="AP77" s="184"/>
      <c r="AQ77" s="184"/>
      <c r="AR77" s="199"/>
      <c r="AS77" s="3"/>
      <c r="AT77" s="120"/>
      <c r="AU77" s="328"/>
      <c r="AV77" s="328"/>
      <c r="AW77" s="327"/>
      <c r="AX77" s="337"/>
      <c r="BC77" s="114"/>
      <c r="BD77" s="114"/>
      <c r="BE77" s="297"/>
      <c r="BF77" s="295"/>
      <c r="BG77" s="114"/>
      <c r="BH77" s="358"/>
      <c r="BI77" s="358"/>
      <c r="BJ77" s="358"/>
      <c r="BK77" s="358"/>
      <c r="BL77" s="358"/>
      <c r="BM77" s="358"/>
      <c r="BN77" s="358"/>
      <c r="BO77" s="358"/>
      <c r="BP77" s="64"/>
      <c r="BX77" s="114"/>
      <c r="BY77" s="115"/>
      <c r="BZ77" s="115"/>
      <c r="CA77" s="115"/>
      <c r="CB77" s="115"/>
    </row>
    <row r="78" spans="2:80" ht="18">
      <c r="B78" s="18"/>
      <c r="D78" s="2"/>
      <c r="E78" s="2"/>
      <c r="F78" s="18"/>
      <c r="G78" s="2"/>
      <c r="H78" s="2"/>
      <c r="I78" s="18"/>
      <c r="J78" s="2"/>
      <c r="S78" s="344"/>
      <c r="AS78" s="3"/>
      <c r="AT78" s="120"/>
      <c r="AU78" s="328"/>
      <c r="AV78" s="328"/>
      <c r="AW78" s="327"/>
      <c r="AX78" s="337"/>
      <c r="BC78" s="114"/>
      <c r="BD78" s="114"/>
      <c r="BE78" s="297"/>
      <c r="BF78" s="295"/>
      <c r="BG78" s="114"/>
      <c r="BH78" s="358"/>
      <c r="BI78" s="358"/>
      <c r="BJ78" s="358"/>
      <c r="BK78" s="358"/>
      <c r="BL78" s="358"/>
      <c r="BM78" s="358"/>
      <c r="BN78" s="358"/>
      <c r="BO78" s="358"/>
      <c r="BP78" s="64"/>
      <c r="BX78" s="114"/>
      <c r="BY78" s="115"/>
      <c r="BZ78" s="115"/>
      <c r="CA78" s="115"/>
      <c r="CB78" s="115"/>
    </row>
    <row r="79" spans="2:80" ht="18">
      <c r="B79" s="1"/>
      <c r="E79" s="2"/>
      <c r="F79" s="2"/>
      <c r="G79" s="2"/>
      <c r="H79" s="2"/>
      <c r="I79" s="2"/>
      <c r="J79" s="2"/>
      <c r="S79" s="344"/>
      <c r="AS79" s="3"/>
      <c r="AT79" s="120"/>
      <c r="AU79" s="328"/>
      <c r="AV79" s="328"/>
      <c r="AW79" s="327"/>
      <c r="AX79" s="337"/>
      <c r="BC79" s="114"/>
      <c r="BD79" s="114"/>
      <c r="BE79" s="297"/>
      <c r="BF79" s="295"/>
      <c r="BG79" s="114"/>
      <c r="BH79" s="358"/>
      <c r="BI79" s="358"/>
      <c r="BJ79" s="358"/>
      <c r="BK79" s="358"/>
      <c r="BL79" s="358"/>
      <c r="BM79" s="358"/>
      <c r="BN79" s="358"/>
      <c r="BO79" s="358"/>
      <c r="BP79" s="64"/>
      <c r="BX79" s="114"/>
      <c r="BY79" s="115"/>
      <c r="BZ79" s="115"/>
      <c r="CA79" s="115"/>
      <c r="CB79" s="115"/>
    </row>
    <row r="80" spans="2:80" ht="18">
      <c r="B80" s="86" t="s">
        <v>47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262"/>
      <c r="P80" s="70"/>
      <c r="U80" s="269"/>
      <c r="V80" s="23"/>
      <c r="W80" s="23"/>
      <c r="X80" s="24"/>
      <c r="AS80" s="3"/>
      <c r="AT80" s="120"/>
      <c r="AU80" s="328"/>
      <c r="AV80" s="328"/>
      <c r="AW80" s="327"/>
      <c r="AX80" s="337"/>
      <c r="BC80" s="114"/>
      <c r="BD80" s="114"/>
      <c r="BE80" s="297"/>
      <c r="BF80" s="295"/>
      <c r="BG80" s="114"/>
      <c r="BH80" s="358"/>
      <c r="BI80" s="358"/>
      <c r="BJ80" s="358"/>
      <c r="BK80" s="358"/>
      <c r="BL80" s="358"/>
      <c r="BM80" s="358"/>
      <c r="BN80" s="358"/>
      <c r="BO80" s="358"/>
      <c r="BP80" s="64"/>
      <c r="BX80" s="114"/>
      <c r="BY80" s="115"/>
      <c r="BZ80" s="115"/>
      <c r="CA80" s="115"/>
      <c r="CB80" s="115"/>
    </row>
    <row r="81" spans="2:80" ht="18">
      <c r="B81" s="4" t="s">
        <v>95</v>
      </c>
      <c r="C81" s="42" t="s">
        <v>96</v>
      </c>
      <c r="D81" s="43"/>
      <c r="E81" s="42" t="s">
        <v>97</v>
      </c>
      <c r="F81" s="43"/>
      <c r="G81" s="42" t="s">
        <v>98</v>
      </c>
      <c r="H81" s="43"/>
      <c r="I81" s="42" t="s">
        <v>99</v>
      </c>
      <c r="J81" s="43"/>
      <c r="K81" s="42" t="s">
        <v>100</v>
      </c>
      <c r="L81" s="43"/>
      <c r="M81" s="44" t="s">
        <v>10</v>
      </c>
      <c r="N81" s="186"/>
      <c r="O81" s="68"/>
      <c r="T81" s="269"/>
      <c r="U81" s="269" t="s">
        <v>2</v>
      </c>
      <c r="V81" s="23"/>
      <c r="W81" s="23"/>
      <c r="X81" s="24"/>
      <c r="Z81" s="2"/>
      <c r="AA81" s="2"/>
      <c r="AB81" s="269" t="s">
        <v>216</v>
      </c>
      <c r="AC81" s="2"/>
      <c r="AD81" s="2"/>
      <c r="AE81" s="2"/>
      <c r="AF81" s="2"/>
      <c r="AG81" s="2"/>
      <c r="AM81" s="65"/>
      <c r="AN81" s="65"/>
      <c r="AO81" s="65"/>
      <c r="AP81" s="355" t="s">
        <v>223</v>
      </c>
      <c r="AS81" s="3"/>
      <c r="AT81" s="120"/>
      <c r="AU81" s="328"/>
      <c r="AV81" s="328"/>
      <c r="AW81" s="327"/>
      <c r="AX81" s="337"/>
      <c r="BC81" s="114"/>
      <c r="BD81" s="114"/>
      <c r="BE81" s="297"/>
      <c r="BF81" s="295"/>
      <c r="BG81" s="114"/>
      <c r="BH81" s="358"/>
      <c r="BI81" s="358"/>
      <c r="BJ81" s="358"/>
      <c r="BK81" s="358"/>
      <c r="BL81" s="358"/>
      <c r="BM81" s="358"/>
      <c r="BN81" s="358"/>
      <c r="BO81" s="358"/>
      <c r="BP81" s="64"/>
      <c r="BX81" s="114"/>
      <c r="BY81" s="115"/>
      <c r="BZ81" s="115"/>
      <c r="CA81" s="115"/>
      <c r="CB81" s="115"/>
    </row>
    <row r="82" spans="2:80" ht="18">
      <c r="B82" s="7"/>
      <c r="C82" s="42" t="s">
        <v>101</v>
      </c>
      <c r="D82" s="42" t="s">
        <v>73</v>
      </c>
      <c r="E82" s="42" t="s">
        <v>102</v>
      </c>
      <c r="F82" s="42" t="s">
        <v>73</v>
      </c>
      <c r="G82" s="42" t="s">
        <v>101</v>
      </c>
      <c r="H82" s="42" t="s">
        <v>73</v>
      </c>
      <c r="I82" s="42" t="s">
        <v>102</v>
      </c>
      <c r="J82" s="42" t="s">
        <v>73</v>
      </c>
      <c r="K82" s="42" t="s">
        <v>101</v>
      </c>
      <c r="L82" s="42" t="s">
        <v>73</v>
      </c>
      <c r="M82" s="112" t="s">
        <v>103</v>
      </c>
      <c r="N82" s="67" t="s">
        <v>104</v>
      </c>
      <c r="O82" s="188" t="s">
        <v>13</v>
      </c>
      <c r="P82" s="189"/>
      <c r="Q82" s="388"/>
      <c r="T82" s="2"/>
      <c r="U82" s="26"/>
      <c r="V82" s="26"/>
      <c r="W82" s="26"/>
      <c r="X82" s="2"/>
      <c r="Z82" s="25"/>
      <c r="AA82" s="25"/>
      <c r="AB82" s="38"/>
      <c r="AC82" s="2"/>
      <c r="AD82" s="2"/>
      <c r="AE82" s="2"/>
      <c r="AF82" s="2"/>
      <c r="AG82" s="2"/>
      <c r="AH82" s="3"/>
      <c r="AS82" s="3"/>
      <c r="AT82" s="120"/>
      <c r="AU82" s="328"/>
      <c r="AV82" s="328"/>
      <c r="AW82" s="327"/>
      <c r="AX82" s="337"/>
      <c r="BC82" s="114"/>
      <c r="BD82" s="114"/>
      <c r="BE82" s="297"/>
      <c r="BF82" s="295"/>
      <c r="BG82" s="114"/>
      <c r="BH82" s="358"/>
      <c r="BI82" s="358"/>
      <c r="BJ82" s="358"/>
      <c r="BK82" s="358"/>
      <c r="BL82" s="358"/>
      <c r="BM82" s="358"/>
      <c r="BN82" s="358"/>
      <c r="BO82" s="358"/>
      <c r="BP82" s="64"/>
      <c r="BX82" s="114"/>
      <c r="BY82" s="115"/>
      <c r="BZ82" s="115"/>
      <c r="CA82" s="115"/>
      <c r="CB82" s="115"/>
    </row>
    <row r="83" spans="2:80" ht="18">
      <c r="B83" s="7"/>
      <c r="C83" s="45" t="s">
        <v>105</v>
      </c>
      <c r="D83" s="45" t="s">
        <v>106</v>
      </c>
      <c r="E83" s="45" t="s">
        <v>107</v>
      </c>
      <c r="F83" s="45" t="s">
        <v>106</v>
      </c>
      <c r="G83" s="45" t="s">
        <v>105</v>
      </c>
      <c r="H83" s="45" t="s">
        <v>106</v>
      </c>
      <c r="I83" s="45" t="s">
        <v>108</v>
      </c>
      <c r="J83" s="45" t="s">
        <v>106</v>
      </c>
      <c r="K83" s="45" t="s">
        <v>105</v>
      </c>
      <c r="L83" s="45" t="s">
        <v>106</v>
      </c>
      <c r="M83" s="46"/>
      <c r="N83" s="68"/>
      <c r="O83" s="190" t="s">
        <v>12</v>
      </c>
      <c r="P83" s="191"/>
      <c r="Q83" s="389"/>
      <c r="R83" s="2"/>
      <c r="S83" s="2"/>
      <c r="T83" s="401"/>
      <c r="U83" s="425" t="s">
        <v>110</v>
      </c>
      <c r="V83" s="425" t="s">
        <v>117</v>
      </c>
      <c r="W83" s="425" t="s">
        <v>118</v>
      </c>
      <c r="X83" s="425" t="s">
        <v>119</v>
      </c>
      <c r="Z83" s="25"/>
      <c r="AA83" s="3"/>
      <c r="AB83" s="38"/>
      <c r="AC83" s="3"/>
      <c r="AD83" s="3"/>
      <c r="AE83" s="3"/>
      <c r="AF83" s="3"/>
      <c r="AH83" s="65"/>
      <c r="AI83" s="65"/>
      <c r="AJ83" s="65"/>
      <c r="AK83" s="65"/>
      <c r="AM83" s="255"/>
      <c r="AN83" s="13"/>
      <c r="AO83" s="256"/>
      <c r="AT83" s="120"/>
      <c r="AU83" s="328"/>
      <c r="AV83" s="328"/>
      <c r="AW83" s="327"/>
      <c r="AX83" s="337"/>
      <c r="BC83" s="114"/>
      <c r="BD83" s="114"/>
      <c r="BE83" s="297"/>
      <c r="BF83" s="295"/>
      <c r="BG83" s="114"/>
      <c r="BH83" s="358"/>
      <c r="BI83" s="358"/>
      <c r="BJ83" s="358"/>
      <c r="BK83" s="358"/>
      <c r="BL83" s="358"/>
      <c r="BM83" s="358"/>
      <c r="BN83" s="358"/>
      <c r="BO83" s="358"/>
      <c r="BP83" s="64"/>
      <c r="BX83" s="114"/>
      <c r="BY83" s="115"/>
      <c r="BZ83" s="115"/>
      <c r="CA83" s="115"/>
      <c r="CB83" s="115"/>
    </row>
    <row r="84" spans="2:80" ht="18.75" thickBot="1">
      <c r="B84" s="4" t="s">
        <v>59</v>
      </c>
      <c r="C84" s="475" t="s">
        <v>63</v>
      </c>
      <c r="D84" s="475" t="s">
        <v>64</v>
      </c>
      <c r="E84" s="475" t="s">
        <v>65</v>
      </c>
      <c r="F84" s="475" t="s">
        <v>66</v>
      </c>
      <c r="G84" s="475" t="s">
        <v>67</v>
      </c>
      <c r="H84" s="475" t="s">
        <v>68</v>
      </c>
      <c r="I84" s="475" t="s">
        <v>109</v>
      </c>
      <c r="J84" s="475" t="s">
        <v>70</v>
      </c>
      <c r="K84" s="475" t="s">
        <v>71</v>
      </c>
      <c r="L84" s="475">
        <v>10</v>
      </c>
      <c r="M84" s="476">
        <v>11</v>
      </c>
      <c r="N84" s="477">
        <v>12</v>
      </c>
      <c r="O84" s="339" t="str">
        <f>IF(L85&lt;=K85," ","GRESIT- 0 -1AN &gt; DECIT TOTAL")</f>
        <v> </v>
      </c>
      <c r="R84" s="2"/>
      <c r="S84" s="2"/>
      <c r="T84" s="401"/>
      <c r="U84" s="425" t="s">
        <v>122</v>
      </c>
      <c r="V84" s="425" t="s">
        <v>123</v>
      </c>
      <c r="W84" s="425" t="s">
        <v>124</v>
      </c>
      <c r="X84" s="425" t="s">
        <v>125</v>
      </c>
      <c r="Z84" s="25"/>
      <c r="AA84" s="3"/>
      <c r="AB84" s="3"/>
      <c r="AC84" s="38"/>
      <c r="AD84" s="3"/>
      <c r="AE84" s="3"/>
      <c r="AF84" s="3"/>
      <c r="AM84" s="253"/>
      <c r="AN84" s="13"/>
      <c r="AO84" s="13"/>
      <c r="AT84" s="120"/>
      <c r="AU84" s="328"/>
      <c r="AV84" s="328"/>
      <c r="AW84" s="327"/>
      <c r="AX84" s="337"/>
      <c r="BC84" s="114"/>
      <c r="BD84" s="114"/>
      <c r="BE84" s="297"/>
      <c r="BF84" s="295"/>
      <c r="BG84" s="114"/>
      <c r="BH84" s="358"/>
      <c r="BI84" s="358"/>
      <c r="BJ84" s="358"/>
      <c r="BK84" s="358"/>
      <c r="BL84" s="358"/>
      <c r="BM84" s="358"/>
      <c r="BN84" s="358"/>
      <c r="BO84" s="358"/>
      <c r="BP84" s="64"/>
      <c r="BX84" s="114"/>
      <c r="BY84" s="115"/>
      <c r="BZ84" s="115"/>
      <c r="CA84" s="115"/>
      <c r="CB84" s="115"/>
    </row>
    <row r="85" spans="2:80" ht="21" thickBot="1">
      <c r="B85" s="61">
        <v>1</v>
      </c>
      <c r="C85" s="483">
        <f>+K60</f>
        <v>0</v>
      </c>
      <c r="D85" s="483">
        <f>+L60</f>
        <v>0</v>
      </c>
      <c r="E85" s="88"/>
      <c r="F85" s="93"/>
      <c r="G85" s="91"/>
      <c r="H85" s="69"/>
      <c r="I85" s="91"/>
      <c r="J85" s="69"/>
      <c r="K85" s="94">
        <f>C85+E85-G85</f>
        <v>0</v>
      </c>
      <c r="L85" s="94">
        <f>D85+F85-H85</f>
        <v>0</v>
      </c>
      <c r="M85" s="89"/>
      <c r="N85" s="90"/>
      <c r="O85" s="187" t="str">
        <f>IF(K85&lt;=K86," ","GRESIT- VEZI RAM. PREV.")</f>
        <v> </v>
      </c>
      <c r="P85" s="64"/>
      <c r="Q85" s="64"/>
      <c r="R85" s="2"/>
      <c r="S85" s="2"/>
      <c r="T85" s="2"/>
      <c r="U85" s="49"/>
      <c r="V85" s="49"/>
      <c r="W85" s="49"/>
      <c r="X85" s="49"/>
      <c r="Z85" s="25"/>
      <c r="AA85" s="3"/>
      <c r="AB85" s="137" t="s">
        <v>134</v>
      </c>
      <c r="AC85" s="138" t="s">
        <v>15</v>
      </c>
      <c r="AD85" s="678" t="s">
        <v>135</v>
      </c>
      <c r="AE85" s="679"/>
      <c r="AF85" s="138" t="s">
        <v>15</v>
      </c>
      <c r="AG85" s="139" t="s">
        <v>136</v>
      </c>
      <c r="AH85" s="140" t="s">
        <v>15</v>
      </c>
      <c r="AI85" s="282"/>
      <c r="AK85" s="283"/>
      <c r="AM85" s="13"/>
      <c r="AN85" s="13"/>
      <c r="AO85" s="13"/>
      <c r="AP85" s="126"/>
      <c r="AQ85" s="127" t="s">
        <v>5</v>
      </c>
      <c r="AR85" s="128" t="s">
        <v>80</v>
      </c>
      <c r="AT85" s="120"/>
      <c r="AU85" s="328"/>
      <c r="AV85" s="328"/>
      <c r="AW85" s="327"/>
      <c r="AX85" s="337"/>
      <c r="BC85" s="114"/>
      <c r="BD85" s="114"/>
      <c r="BE85" s="297"/>
      <c r="BF85" s="295"/>
      <c r="BG85" s="114"/>
      <c r="BH85" s="358"/>
      <c r="BI85" s="358"/>
      <c r="BJ85" s="358"/>
      <c r="BK85" s="358"/>
      <c r="BL85" s="358"/>
      <c r="BM85" s="358"/>
      <c r="BN85" s="358"/>
      <c r="BO85" s="358"/>
      <c r="BP85" s="64"/>
      <c r="BX85" s="114"/>
      <c r="BY85" s="115"/>
      <c r="BZ85" s="115"/>
      <c r="CA85" s="115"/>
      <c r="CB85" s="115"/>
    </row>
    <row r="86" spans="2:80" ht="21" thickBot="1">
      <c r="B86" s="5"/>
      <c r="C86" s="5"/>
      <c r="D86" s="64"/>
      <c r="E86" s="5"/>
      <c r="F86" s="5"/>
      <c r="G86" s="5"/>
      <c r="H86" s="5"/>
      <c r="I86" s="5"/>
      <c r="J86" s="5"/>
      <c r="K86" s="352">
        <f>+AC15</f>
        <v>0</v>
      </c>
      <c r="L86" s="5"/>
      <c r="O86" s="71" t="str">
        <f>IF(K85&gt;=AC15," ","ATENTIE RAM. PREV.")</f>
        <v> </v>
      </c>
      <c r="P86" s="66"/>
      <c r="Q86" s="66"/>
      <c r="U86" s="2"/>
      <c r="V86" s="2"/>
      <c r="W86" s="2"/>
      <c r="X86" s="2"/>
      <c r="Z86" s="3"/>
      <c r="AA86" s="38" t="s">
        <v>137</v>
      </c>
      <c r="AB86" s="103">
        <f>SUM(AB88:AB92)</f>
        <v>0</v>
      </c>
      <c r="AC86" s="104">
        <f>SUM(AC88:AC92)</f>
        <v>0</v>
      </c>
      <c r="AD86" s="141" t="s">
        <v>137</v>
      </c>
      <c r="AE86" s="103">
        <f>SUM(AE88:AE92)</f>
        <v>0</v>
      </c>
      <c r="AF86" s="104">
        <f>SUM(AF88:AF92)</f>
        <v>0</v>
      </c>
      <c r="AG86" s="105"/>
      <c r="AH86" s="125"/>
      <c r="AI86" s="253"/>
      <c r="AM86" s="252"/>
      <c r="AN86" s="257"/>
      <c r="AO86" s="257"/>
      <c r="AP86" s="129"/>
      <c r="AQ86" s="102" t="s">
        <v>6</v>
      </c>
      <c r="AR86" s="130" t="s">
        <v>7</v>
      </c>
      <c r="AT86" s="120"/>
      <c r="AU86" s="328"/>
      <c r="AV86" s="328"/>
      <c r="AW86" s="327"/>
      <c r="AX86" s="337"/>
      <c r="BC86" s="114"/>
      <c r="BD86" s="114"/>
      <c r="BE86" s="297"/>
      <c r="BF86" s="295"/>
      <c r="BG86" s="114"/>
      <c r="BH86" s="358"/>
      <c r="BI86" s="358"/>
      <c r="BJ86" s="358"/>
      <c r="BK86" s="358"/>
      <c r="BL86" s="358"/>
      <c r="BM86" s="358"/>
      <c r="BN86" s="358"/>
      <c r="BO86" s="358"/>
      <c r="BP86" s="64"/>
      <c r="BX86" s="114"/>
      <c r="BY86" s="115"/>
      <c r="BZ86" s="115"/>
      <c r="CA86" s="115"/>
      <c r="CB86" s="115"/>
    </row>
    <row r="87" spans="21:80" ht="18.75" thickBot="1">
      <c r="U87" s="269"/>
      <c r="V87" s="23"/>
      <c r="W87" s="23"/>
      <c r="X87" s="24"/>
      <c r="Z87" s="3"/>
      <c r="AA87" s="3"/>
      <c r="AB87" s="106" t="s">
        <v>16</v>
      </c>
      <c r="AC87" s="107" t="s">
        <v>15</v>
      </c>
      <c r="AD87" s="106" t="s">
        <v>16</v>
      </c>
      <c r="AE87" s="107" t="s">
        <v>15</v>
      </c>
      <c r="AF87" s="3"/>
      <c r="AM87" s="12"/>
      <c r="AN87" s="253"/>
      <c r="AO87" s="253"/>
      <c r="AP87" s="131"/>
      <c r="AQ87" s="102" t="s">
        <v>133</v>
      </c>
      <c r="AR87" s="130"/>
      <c r="AT87" s="120"/>
      <c r="AU87" s="328"/>
      <c r="AV87" s="328"/>
      <c r="AW87" s="327"/>
      <c r="AX87" s="337"/>
      <c r="BC87" s="114"/>
      <c r="BD87" s="114"/>
      <c r="BE87" s="297"/>
      <c r="BF87" s="295"/>
      <c r="BG87" s="114"/>
      <c r="BH87" s="358"/>
      <c r="BI87" s="358"/>
      <c r="BJ87" s="358"/>
      <c r="BK87" s="358"/>
      <c r="BL87" s="358"/>
      <c r="BM87" s="358"/>
      <c r="BN87" s="358"/>
      <c r="BO87" s="358"/>
      <c r="BP87" s="64"/>
      <c r="BX87" s="114"/>
      <c r="BY87" s="115"/>
      <c r="BZ87" s="115"/>
      <c r="CA87" s="115"/>
      <c r="CB87" s="115"/>
    </row>
    <row r="88" spans="21:80" ht="18">
      <c r="U88" s="2"/>
      <c r="V88" s="2"/>
      <c r="W88" s="2"/>
      <c r="X88" s="2"/>
      <c r="Z88" s="3"/>
      <c r="AA88" s="153" t="s">
        <v>218</v>
      </c>
      <c r="AB88" s="155"/>
      <c r="AC88" s="156"/>
      <c r="AD88" s="154" t="s">
        <v>217</v>
      </c>
      <c r="AE88" s="155"/>
      <c r="AF88" s="157"/>
      <c r="AH88" s="72"/>
      <c r="AI88" s="72"/>
      <c r="AJ88" s="284"/>
      <c r="AK88" s="284"/>
      <c r="AM88" s="12"/>
      <c r="AN88" s="253"/>
      <c r="AO88" s="253"/>
      <c r="AP88" s="132" t="s">
        <v>138</v>
      </c>
      <c r="AQ88" s="96" t="s">
        <v>8</v>
      </c>
      <c r="AR88" s="133" t="s">
        <v>8</v>
      </c>
      <c r="AT88" s="120"/>
      <c r="AU88" s="328"/>
      <c r="AV88" s="328"/>
      <c r="AW88" s="327"/>
      <c r="AX88" s="337"/>
      <c r="BC88" s="114"/>
      <c r="BD88" s="114"/>
      <c r="BE88" s="297"/>
      <c r="BF88" s="295"/>
      <c r="BG88" s="114"/>
      <c r="BH88" s="358"/>
      <c r="BI88" s="358"/>
      <c r="BJ88" s="358"/>
      <c r="BK88" s="358"/>
      <c r="BL88" s="358"/>
      <c r="BM88" s="358"/>
      <c r="BN88" s="358"/>
      <c r="BO88" s="358"/>
      <c r="BP88" s="64"/>
      <c r="BX88" s="114"/>
      <c r="BY88" s="115"/>
      <c r="BZ88" s="115"/>
      <c r="CA88" s="115"/>
      <c r="CB88" s="115"/>
    </row>
    <row r="89" spans="2:80" ht="18">
      <c r="B89" s="83"/>
      <c r="C89" s="83"/>
      <c r="D89" s="83"/>
      <c r="E89" s="82"/>
      <c r="F89" s="355" t="s">
        <v>152</v>
      </c>
      <c r="G89" s="83"/>
      <c r="H89" s="353">
        <v>2024</v>
      </c>
      <c r="I89" s="354"/>
      <c r="J89" s="83"/>
      <c r="K89" s="83"/>
      <c r="L89" s="83"/>
      <c r="M89" s="83"/>
      <c r="N89" s="83"/>
      <c r="O89" s="83"/>
      <c r="U89" s="401"/>
      <c r="V89" s="401"/>
      <c r="W89" s="401"/>
      <c r="X89" s="401"/>
      <c r="Z89" s="3"/>
      <c r="AA89" s="39" t="s">
        <v>139</v>
      </c>
      <c r="AB89" s="78"/>
      <c r="AC89" s="100"/>
      <c r="AD89" s="9" t="s">
        <v>140</v>
      </c>
      <c r="AE89" s="98"/>
      <c r="AF89" s="108"/>
      <c r="AH89" s="3"/>
      <c r="AI89" s="3"/>
      <c r="AJ89" s="253"/>
      <c r="AK89" s="253"/>
      <c r="AM89" s="12"/>
      <c r="AN89" s="253"/>
      <c r="AO89" s="253"/>
      <c r="AP89" s="39" t="s">
        <v>140</v>
      </c>
      <c r="AQ89" s="77"/>
      <c r="AR89" s="134"/>
      <c r="AT89" s="338"/>
      <c r="AU89" s="338"/>
      <c r="AV89" s="64"/>
      <c r="AW89" s="70"/>
      <c r="BC89" s="114"/>
      <c r="BD89" s="114"/>
      <c r="BE89" s="297"/>
      <c r="BF89" s="295"/>
      <c r="BG89" s="114"/>
      <c r="BH89" s="358"/>
      <c r="BI89" s="358"/>
      <c r="BJ89" s="358"/>
      <c r="BK89" s="358"/>
      <c r="BL89" s="358"/>
      <c r="BM89" s="358"/>
      <c r="BN89" s="358"/>
      <c r="BO89" s="358"/>
      <c r="BP89" s="64"/>
      <c r="BX89" s="114"/>
      <c r="BY89" s="115"/>
      <c r="BZ89" s="115"/>
      <c r="CA89" s="115"/>
      <c r="CB89" s="115"/>
    </row>
    <row r="90" spans="2:80" ht="15.75">
      <c r="B90" s="86" t="s">
        <v>45</v>
      </c>
      <c r="D90" s="2"/>
      <c r="E90" s="2"/>
      <c r="F90" s="2"/>
      <c r="G90" s="2"/>
      <c r="H90" s="2"/>
      <c r="M90" s="1"/>
      <c r="N90" s="65"/>
      <c r="U90" s="401"/>
      <c r="V90" s="401"/>
      <c r="W90" s="401"/>
      <c r="X90" s="401"/>
      <c r="Z90" s="3"/>
      <c r="AA90" s="39" t="s">
        <v>141</v>
      </c>
      <c r="AB90" s="78"/>
      <c r="AC90" s="100"/>
      <c r="AD90" s="9" t="s">
        <v>142</v>
      </c>
      <c r="AE90" s="98"/>
      <c r="AF90" s="108"/>
      <c r="AH90" s="3"/>
      <c r="AI90" s="3"/>
      <c r="AJ90" s="253"/>
      <c r="AK90" s="253"/>
      <c r="AM90" s="12"/>
      <c r="AN90" s="253"/>
      <c r="AO90" s="253"/>
      <c r="AP90" s="39" t="s">
        <v>142</v>
      </c>
      <c r="AQ90" s="77"/>
      <c r="AR90" s="134"/>
      <c r="AT90" s="19"/>
      <c r="AU90" s="19"/>
      <c r="AV90" s="64"/>
      <c r="AW90" s="70"/>
      <c r="BC90" s="114"/>
      <c r="BD90" s="114"/>
      <c r="BE90" s="297"/>
      <c r="BF90" s="295"/>
      <c r="BG90" s="114"/>
      <c r="BH90" s="358"/>
      <c r="BI90" s="358"/>
      <c r="BJ90" s="358"/>
      <c r="BK90" s="358"/>
      <c r="BL90" s="358"/>
      <c r="BM90" s="358"/>
      <c r="BN90" s="358"/>
      <c r="BO90" s="358"/>
      <c r="BP90" s="64"/>
      <c r="BX90" s="114"/>
      <c r="BY90" s="115"/>
      <c r="BZ90" s="115"/>
      <c r="CA90" s="115"/>
      <c r="CB90" s="115"/>
    </row>
    <row r="91" spans="2:80" ht="15.75">
      <c r="B91" s="4"/>
      <c r="C91" s="4"/>
      <c r="D91" s="5" t="s">
        <v>74</v>
      </c>
      <c r="E91" s="14"/>
      <c r="F91" s="14"/>
      <c r="G91" s="14"/>
      <c r="H91" s="14"/>
      <c r="I91" s="5"/>
      <c r="J91" s="4" t="s">
        <v>75</v>
      </c>
      <c r="K91" s="4" t="s">
        <v>76</v>
      </c>
      <c r="L91" s="7"/>
      <c r="M91" s="20"/>
      <c r="N91" s="55"/>
      <c r="O91" s="110"/>
      <c r="P91" s="110"/>
      <c r="Q91" s="110"/>
      <c r="U91" s="2"/>
      <c r="V91" s="2"/>
      <c r="W91" s="2"/>
      <c r="X91" s="2"/>
      <c r="Z91" s="3"/>
      <c r="AA91" s="39" t="s">
        <v>143</v>
      </c>
      <c r="AB91" s="78"/>
      <c r="AC91" s="100"/>
      <c r="AD91" s="9" t="s">
        <v>144</v>
      </c>
      <c r="AE91" s="98"/>
      <c r="AF91" s="108"/>
      <c r="AH91" s="3"/>
      <c r="AI91" s="3"/>
      <c r="AJ91" s="253"/>
      <c r="AK91" s="253"/>
      <c r="AM91" s="13"/>
      <c r="AN91" s="253"/>
      <c r="AO91" s="253"/>
      <c r="AP91" s="39" t="s">
        <v>144</v>
      </c>
      <c r="AQ91" s="77"/>
      <c r="AR91" s="134"/>
      <c r="AT91" s="312"/>
      <c r="AU91" s="312"/>
      <c r="AV91" s="64"/>
      <c r="AW91" s="70"/>
      <c r="BC91" s="114"/>
      <c r="BD91" s="114"/>
      <c r="BE91" s="297"/>
      <c r="BF91" s="295"/>
      <c r="BG91" s="114"/>
      <c r="BH91" s="358"/>
      <c r="BI91" s="358"/>
      <c r="BJ91" s="358"/>
      <c r="BK91" s="358"/>
      <c r="BL91" s="358"/>
      <c r="BM91" s="358"/>
      <c r="BN91" s="358"/>
      <c r="BO91" s="358"/>
      <c r="BP91" s="64"/>
      <c r="BX91" s="114"/>
      <c r="BY91" s="115"/>
      <c r="BZ91" s="115"/>
      <c r="CA91" s="115"/>
      <c r="CB91" s="115"/>
    </row>
    <row r="92" spans="2:80" ht="15.75">
      <c r="B92" s="45" t="s">
        <v>77</v>
      </c>
      <c r="C92" s="42" t="s">
        <v>78</v>
      </c>
      <c r="D92" s="42" t="s">
        <v>79</v>
      </c>
      <c r="E92" s="42" t="s">
        <v>80</v>
      </c>
      <c r="F92" s="42" t="s">
        <v>81</v>
      </c>
      <c r="G92" s="43"/>
      <c r="H92" s="43"/>
      <c r="I92" s="42" t="s">
        <v>82</v>
      </c>
      <c r="J92" s="45" t="s">
        <v>83</v>
      </c>
      <c r="K92" s="45" t="s">
        <v>84</v>
      </c>
      <c r="L92" s="111"/>
      <c r="M92" s="55"/>
      <c r="N92" s="55"/>
      <c r="O92" s="55"/>
      <c r="P92" s="55"/>
      <c r="Q92" s="55"/>
      <c r="Z92" s="3"/>
      <c r="AA92" s="39"/>
      <c r="AB92" s="78"/>
      <c r="AC92" s="100"/>
      <c r="AD92" s="9" t="s">
        <v>145</v>
      </c>
      <c r="AE92" s="98"/>
      <c r="AF92" s="108"/>
      <c r="AH92" s="3"/>
      <c r="AI92" s="3"/>
      <c r="AJ92" s="253"/>
      <c r="AK92" s="253"/>
      <c r="AP92" s="39" t="s">
        <v>145</v>
      </c>
      <c r="AQ92" s="77"/>
      <c r="AR92" s="134"/>
      <c r="AT92" s="19"/>
      <c r="AU92" s="19"/>
      <c r="AV92" s="64"/>
      <c r="AW92" s="70"/>
      <c r="BC92" s="114"/>
      <c r="BD92" s="114"/>
      <c r="BE92" s="297"/>
      <c r="BF92" s="295"/>
      <c r="BG92" s="114"/>
      <c r="BH92" s="358"/>
      <c r="BI92" s="358"/>
      <c r="BJ92" s="358"/>
      <c r="BK92" s="358"/>
      <c r="BL92" s="358"/>
      <c r="BM92" s="358"/>
      <c r="BN92" s="358"/>
      <c r="BO92" s="358"/>
      <c r="BP92" s="64"/>
      <c r="BX92" s="114"/>
      <c r="BY92" s="115"/>
      <c r="BZ92" s="115"/>
      <c r="CA92" s="115"/>
      <c r="CB92" s="115"/>
    </row>
    <row r="93" spans="2:80" ht="16.5" thickBot="1">
      <c r="B93" s="45"/>
      <c r="C93" s="45" t="s">
        <v>85</v>
      </c>
      <c r="D93" s="45" t="s">
        <v>86</v>
      </c>
      <c r="E93" s="45" t="s">
        <v>87</v>
      </c>
      <c r="F93" s="42" t="s">
        <v>88</v>
      </c>
      <c r="G93" s="42" t="s">
        <v>89</v>
      </c>
      <c r="H93" s="42" t="s">
        <v>90</v>
      </c>
      <c r="I93" s="45" t="s">
        <v>91</v>
      </c>
      <c r="J93" s="45" t="s">
        <v>92</v>
      </c>
      <c r="K93" s="45" t="s">
        <v>92</v>
      </c>
      <c r="L93" s="45"/>
      <c r="M93" s="633" t="s">
        <v>48</v>
      </c>
      <c r="N93" s="634"/>
      <c r="O93" s="634"/>
      <c r="P93" s="634"/>
      <c r="Q93" s="635"/>
      <c r="Z93" s="3"/>
      <c r="AA93" s="40"/>
      <c r="AB93" s="97"/>
      <c r="AC93" s="101"/>
      <c r="AD93" s="41" t="s">
        <v>146</v>
      </c>
      <c r="AE93" s="99"/>
      <c r="AF93" s="109"/>
      <c r="AJ93" s="253"/>
      <c r="AK93" s="253"/>
      <c r="AP93" s="40" t="s">
        <v>146</v>
      </c>
      <c r="AQ93" s="135"/>
      <c r="AR93" s="136"/>
      <c r="AU93" s="3"/>
      <c r="BC93" s="114"/>
      <c r="BD93" s="114"/>
      <c r="BE93" s="297"/>
      <c r="BF93" s="295"/>
      <c r="BG93" s="114"/>
      <c r="BH93" s="358"/>
      <c r="BI93" s="358"/>
      <c r="BJ93" s="358"/>
      <c r="BK93" s="358"/>
      <c r="BL93" s="358"/>
      <c r="BM93" s="358"/>
      <c r="BN93" s="358"/>
      <c r="BO93" s="358"/>
      <c r="BP93" s="64"/>
      <c r="BX93" s="114"/>
      <c r="BY93" s="115"/>
      <c r="BZ93" s="115"/>
      <c r="CA93" s="115"/>
      <c r="CB93" s="115"/>
    </row>
    <row r="94" spans="2:80" ht="15.75">
      <c r="B94" s="8" t="s">
        <v>63</v>
      </c>
      <c r="C94" s="8" t="s">
        <v>64</v>
      </c>
      <c r="D94" s="8" t="s">
        <v>65</v>
      </c>
      <c r="E94" s="8" t="s">
        <v>66</v>
      </c>
      <c r="F94" s="8" t="s">
        <v>67</v>
      </c>
      <c r="G94" s="8" t="s">
        <v>68</v>
      </c>
      <c r="H94" s="8" t="s">
        <v>69</v>
      </c>
      <c r="I94" s="8" t="s">
        <v>93</v>
      </c>
      <c r="J94" s="8" t="s">
        <v>94</v>
      </c>
      <c r="K94" s="8">
        <v>10</v>
      </c>
      <c r="L94" s="16"/>
      <c r="M94" s="55"/>
      <c r="Z94" s="3"/>
      <c r="AA94" s="3"/>
      <c r="AU94" s="3"/>
      <c r="BC94" s="114"/>
      <c r="BD94" s="114"/>
      <c r="BE94" s="297"/>
      <c r="BF94" s="295"/>
      <c r="BG94" s="114"/>
      <c r="BH94" s="358"/>
      <c r="BI94" s="358"/>
      <c r="BJ94" s="358"/>
      <c r="BK94" s="358"/>
      <c r="BL94" s="358"/>
      <c r="BM94" s="358"/>
      <c r="BN94" s="358"/>
      <c r="BO94" s="358"/>
      <c r="BP94" s="64"/>
      <c r="BX94" s="114"/>
      <c r="BY94" s="115"/>
      <c r="BZ94" s="115"/>
      <c r="CA94" s="115"/>
      <c r="CB94" s="115"/>
    </row>
    <row r="95" spans="2:80" ht="19.5">
      <c r="B95" s="385">
        <f>+K70</f>
        <v>0</v>
      </c>
      <c r="C95" s="264">
        <f>D95+I95</f>
        <v>0</v>
      </c>
      <c r="D95" s="265">
        <f>SUM(F95:H95)</f>
        <v>0</v>
      </c>
      <c r="E95" s="80"/>
      <c r="F95" s="266"/>
      <c r="G95" s="266"/>
      <c r="H95" s="266"/>
      <c r="I95" s="81"/>
      <c r="J95" s="267"/>
      <c r="K95" s="268">
        <f>B95+C95-J95</f>
        <v>0</v>
      </c>
      <c r="L95" s="7"/>
      <c r="M95" s="340" t="str">
        <f>IF(E95&lt;=C95," ","ATENTIE GRAVIDE CU RISC &gt; DECIT TOTAL")</f>
        <v> </v>
      </c>
      <c r="N95" s="273"/>
      <c r="O95" s="270"/>
      <c r="P95" s="270"/>
      <c r="Q95" s="271"/>
      <c r="AB95" s="269" t="s">
        <v>230</v>
      </c>
      <c r="AU95" s="3"/>
      <c r="BC95" s="114"/>
      <c r="BD95" s="114"/>
      <c r="BE95" s="297"/>
      <c r="BF95" s="295"/>
      <c r="BG95" s="114"/>
      <c r="BH95" s="358"/>
      <c r="BI95" s="358"/>
      <c r="BJ95" s="358"/>
      <c r="BK95" s="358"/>
      <c r="BL95" s="358"/>
      <c r="BM95" s="358"/>
      <c r="BN95" s="358"/>
      <c r="BO95" s="358"/>
      <c r="BP95" s="64"/>
      <c r="BX95" s="114"/>
      <c r="BY95" s="115"/>
      <c r="BZ95" s="115"/>
      <c r="CA95" s="115"/>
      <c r="CB95" s="115"/>
    </row>
    <row r="96" spans="2:80" ht="15.75">
      <c r="B96" s="18"/>
      <c r="D96" s="2"/>
      <c r="E96" s="2"/>
      <c r="F96" s="2"/>
      <c r="G96" s="2"/>
      <c r="H96" s="2"/>
      <c r="M96" s="340" t="str">
        <f>IF(D95&lt;=E102," ","ATENTIE NOU DEPISTATE&lt; &gt; DECIT CAP 2 ")</f>
        <v> </v>
      </c>
      <c r="N96" s="278"/>
      <c r="O96" s="270"/>
      <c r="P96" s="270"/>
      <c r="Q96" s="271"/>
      <c r="AU96" s="3"/>
      <c r="BC96" s="114"/>
      <c r="BD96" s="114"/>
      <c r="BE96" s="297"/>
      <c r="BF96" s="295"/>
      <c r="BG96" s="114"/>
      <c r="BH96" s="358"/>
      <c r="BI96" s="358"/>
      <c r="BJ96" s="358"/>
      <c r="BK96" s="358"/>
      <c r="BL96" s="358"/>
      <c r="BM96" s="358"/>
      <c r="BN96" s="358"/>
      <c r="BO96" s="358"/>
      <c r="BP96" s="64"/>
      <c r="BX96" s="114"/>
      <c r="BY96" s="115"/>
      <c r="BZ96" s="115"/>
      <c r="CA96" s="115"/>
      <c r="CB96" s="115"/>
    </row>
    <row r="97" spans="2:80" ht="16.5" thickBot="1">
      <c r="B97" s="269" t="s">
        <v>46</v>
      </c>
      <c r="D97" s="2"/>
      <c r="E97" s="2"/>
      <c r="F97" s="18"/>
      <c r="G97" s="2"/>
      <c r="H97" s="2"/>
      <c r="I97" s="18"/>
      <c r="J97" s="2"/>
      <c r="M97" s="340" t="str">
        <f>IF(D95&gt;=E102," ","ATENTIE NOU DEPISTATE&lt; &gt; DECIT CAP 2 ")</f>
        <v> </v>
      </c>
      <c r="N97" s="278"/>
      <c r="O97" s="270"/>
      <c r="P97" s="270"/>
      <c r="Q97" s="271"/>
      <c r="BC97" s="114"/>
      <c r="BD97" s="114"/>
      <c r="BE97" s="297"/>
      <c r="BF97" s="295"/>
      <c r="BG97" s="114"/>
      <c r="BH97" s="358"/>
      <c r="BI97" s="358"/>
      <c r="BJ97" s="358"/>
      <c r="BK97" s="358"/>
      <c r="BL97" s="358"/>
      <c r="BM97" s="358"/>
      <c r="BN97" s="358"/>
      <c r="BO97" s="358"/>
      <c r="BP97" s="64"/>
      <c r="BX97" s="114"/>
      <c r="BY97" s="115"/>
      <c r="BZ97" s="115"/>
      <c r="CA97" s="115"/>
      <c r="CB97" s="115"/>
    </row>
    <row r="98" spans="2:80" ht="16.5" customHeight="1" thickTop="1">
      <c r="B98" s="159"/>
      <c r="C98" s="617"/>
      <c r="D98" s="618"/>
      <c r="E98" s="212"/>
      <c r="F98" s="210" t="s">
        <v>17</v>
      </c>
      <c r="G98" s="229"/>
      <c r="H98" s="207"/>
      <c r="I98" s="207"/>
      <c r="J98" s="207"/>
      <c r="K98" s="207"/>
      <c r="L98" s="207"/>
      <c r="M98" s="372"/>
      <c r="N98" s="372"/>
      <c r="O98" s="124"/>
      <c r="P98" s="55"/>
      <c r="Q98" s="55"/>
      <c r="AA98" s="688" t="s">
        <v>226</v>
      </c>
      <c r="AB98" s="686"/>
      <c r="AC98" s="690" t="s">
        <v>231</v>
      </c>
      <c r="AD98" s="691"/>
      <c r="AE98" s="675"/>
      <c r="AF98" s="676"/>
      <c r="AG98" s="676"/>
      <c r="AH98" s="676"/>
      <c r="AI98" s="676"/>
      <c r="AJ98" s="676"/>
      <c r="BC98" s="114"/>
      <c r="BD98" s="114"/>
      <c r="BE98" s="297"/>
      <c r="BF98" s="295"/>
      <c r="BG98" s="114"/>
      <c r="BH98" s="358"/>
      <c r="BI98" s="358"/>
      <c r="BJ98" s="358"/>
      <c r="BK98" s="358"/>
      <c r="BL98" s="358"/>
      <c r="BM98" s="358"/>
      <c r="BN98" s="358"/>
      <c r="BO98" s="358"/>
      <c r="BP98" s="64"/>
      <c r="BX98" s="114"/>
      <c r="BY98" s="115"/>
      <c r="BZ98" s="115"/>
      <c r="CA98" s="115"/>
      <c r="CB98" s="115"/>
    </row>
    <row r="99" spans="2:80" ht="16.5" thickBot="1">
      <c r="B99" s="160" t="s">
        <v>30</v>
      </c>
      <c r="C99" s="619"/>
      <c r="D99" s="620"/>
      <c r="E99" s="213" t="s">
        <v>58</v>
      </c>
      <c r="F99" s="211" t="s">
        <v>25</v>
      </c>
      <c r="G99" s="230" t="s">
        <v>34</v>
      </c>
      <c r="H99" s="151" t="s">
        <v>50</v>
      </c>
      <c r="I99" s="151" t="s">
        <v>35</v>
      </c>
      <c r="J99" s="151" t="s">
        <v>36</v>
      </c>
      <c r="K99" s="151" t="s">
        <v>37</v>
      </c>
      <c r="L99" s="151" t="s">
        <v>38</v>
      </c>
      <c r="M99" s="151" t="s">
        <v>39</v>
      </c>
      <c r="N99" s="151" t="s">
        <v>40</v>
      </c>
      <c r="O99" s="222" t="s">
        <v>41</v>
      </c>
      <c r="P99" s="13"/>
      <c r="Q99" s="13"/>
      <c r="AA99" s="689"/>
      <c r="AB99" s="687"/>
      <c r="AC99" s="502" t="s">
        <v>236</v>
      </c>
      <c r="AD99" s="503" t="s">
        <v>232</v>
      </c>
      <c r="AE99" s="675"/>
      <c r="AF99" s="495"/>
      <c r="AG99" s="495"/>
      <c r="AH99" s="496"/>
      <c r="AI99" s="497"/>
      <c r="AJ99" s="495"/>
      <c r="BC99" s="114"/>
      <c r="BD99" s="114"/>
      <c r="BE99" s="297"/>
      <c r="BF99" s="295"/>
      <c r="BG99" s="114"/>
      <c r="BH99" s="358"/>
      <c r="BI99" s="358"/>
      <c r="BJ99" s="358"/>
      <c r="BK99" s="358"/>
      <c r="BL99" s="358"/>
      <c r="BM99" s="358"/>
      <c r="BN99" s="358"/>
      <c r="BO99" s="358"/>
      <c r="BP99" s="64"/>
      <c r="BX99" s="114"/>
      <c r="BY99" s="115"/>
      <c r="BZ99" s="115"/>
      <c r="CA99" s="115"/>
      <c r="CB99" s="115"/>
    </row>
    <row r="100" spans="2:80" ht="17.25" thickBot="1" thickTop="1">
      <c r="B100" s="160"/>
      <c r="C100" s="123"/>
      <c r="D100" s="152"/>
      <c r="E100" s="170"/>
      <c r="F100" s="169"/>
      <c r="G100" s="231" t="s">
        <v>120</v>
      </c>
      <c r="H100" s="232" t="s">
        <v>120</v>
      </c>
      <c r="I100" s="232" t="s">
        <v>120</v>
      </c>
      <c r="J100" s="232" t="s">
        <v>120</v>
      </c>
      <c r="K100" s="232" t="s">
        <v>120</v>
      </c>
      <c r="L100" s="232" t="s">
        <v>120</v>
      </c>
      <c r="M100" s="232" t="s">
        <v>120</v>
      </c>
      <c r="N100" s="232" t="s">
        <v>121</v>
      </c>
      <c r="O100" s="233" t="s">
        <v>121</v>
      </c>
      <c r="AA100" s="493" t="s">
        <v>59</v>
      </c>
      <c r="AB100" s="500" t="s">
        <v>60</v>
      </c>
      <c r="AC100" s="504" t="s">
        <v>227</v>
      </c>
      <c r="AD100" s="505" t="s">
        <v>228</v>
      </c>
      <c r="AE100" s="498"/>
      <c r="AF100" s="498"/>
      <c r="AG100" s="498"/>
      <c r="AH100" s="498"/>
      <c r="AI100" s="498"/>
      <c r="AJ100" s="498"/>
      <c r="BC100" s="114"/>
      <c r="BD100" s="114"/>
      <c r="BE100" s="297"/>
      <c r="BF100" s="295"/>
      <c r="BG100" s="114"/>
      <c r="BH100" s="358"/>
      <c r="BI100" s="358"/>
      <c r="BJ100" s="358"/>
      <c r="BK100" s="358"/>
      <c r="BL100" s="358"/>
      <c r="BM100" s="358"/>
      <c r="BN100" s="358"/>
      <c r="BO100" s="358"/>
      <c r="BP100" s="64"/>
      <c r="BX100" s="114"/>
      <c r="BY100" s="115"/>
      <c r="BZ100" s="115"/>
      <c r="CA100" s="115"/>
      <c r="CB100" s="115"/>
    </row>
    <row r="101" spans="2:80" ht="19.5" thickBot="1">
      <c r="B101" s="208" t="s">
        <v>59</v>
      </c>
      <c r="C101" s="621" t="s">
        <v>60</v>
      </c>
      <c r="D101" s="622"/>
      <c r="E101" s="214">
        <v>1</v>
      </c>
      <c r="F101" s="215"/>
      <c r="G101" s="225">
        <v>2</v>
      </c>
      <c r="H101" s="226">
        <v>3</v>
      </c>
      <c r="I101" s="226">
        <v>4</v>
      </c>
      <c r="J101" s="227">
        <v>5</v>
      </c>
      <c r="K101" s="227">
        <v>6</v>
      </c>
      <c r="L101" s="227">
        <v>7</v>
      </c>
      <c r="M101" s="227">
        <v>8</v>
      </c>
      <c r="N101" s="227">
        <v>9</v>
      </c>
      <c r="O101" s="228">
        <v>10</v>
      </c>
      <c r="AA101" s="494" t="s">
        <v>229</v>
      </c>
      <c r="AB101" s="501">
        <f>SUM(AC101:AJ101)</f>
        <v>0</v>
      </c>
      <c r="AC101" s="506"/>
      <c r="AD101" s="507"/>
      <c r="AE101" s="499"/>
      <c r="AF101" s="499"/>
      <c r="AG101" s="499"/>
      <c r="AH101" s="499"/>
      <c r="AI101" s="499"/>
      <c r="AJ101" s="499"/>
      <c r="BC101" s="114"/>
      <c r="BD101" s="114"/>
      <c r="BE101" s="297"/>
      <c r="BF101" s="295"/>
      <c r="BG101" s="114"/>
      <c r="BH101" s="358"/>
      <c r="BI101" s="358"/>
      <c r="BJ101" s="358"/>
      <c r="BK101" s="358"/>
      <c r="BL101" s="358"/>
      <c r="BM101" s="358"/>
      <c r="BN101" s="358"/>
      <c r="BO101" s="358"/>
      <c r="BP101" s="64"/>
      <c r="BX101" s="114"/>
      <c r="BY101" s="115"/>
      <c r="BZ101" s="115"/>
      <c r="CA101" s="115"/>
      <c r="CB101" s="115"/>
    </row>
    <row r="102" spans="2:80" ht="16.5" thickBot="1">
      <c r="B102" s="209">
        <v>1</v>
      </c>
      <c r="C102" s="623" t="s">
        <v>72</v>
      </c>
      <c r="D102" s="624"/>
      <c r="E102" s="220">
        <f>SUM(G102:O102)</f>
        <v>0</v>
      </c>
      <c r="F102" s="216"/>
      <c r="G102" s="224"/>
      <c r="H102" s="224"/>
      <c r="I102" s="224"/>
      <c r="J102" s="224"/>
      <c r="K102" s="224"/>
      <c r="L102" s="224"/>
      <c r="M102" s="224"/>
      <c r="N102" s="224"/>
      <c r="O102" s="224"/>
      <c r="BC102" s="114"/>
      <c r="BD102" s="114"/>
      <c r="BE102" s="297"/>
      <c r="BF102" s="295"/>
      <c r="BG102" s="114"/>
      <c r="BH102" s="358"/>
      <c r="BI102" s="358"/>
      <c r="BJ102" s="358"/>
      <c r="BK102" s="358"/>
      <c r="BL102" s="358"/>
      <c r="BM102" s="358"/>
      <c r="BN102" s="358"/>
      <c r="BO102" s="358"/>
      <c r="BP102" s="64"/>
      <c r="BX102" s="114"/>
      <c r="BY102" s="115"/>
      <c r="BZ102" s="115"/>
      <c r="CA102" s="115"/>
      <c r="CB102" s="115"/>
    </row>
    <row r="103" spans="2:80" ht="15.75">
      <c r="B103" s="18"/>
      <c r="D103" s="2"/>
      <c r="E103" s="2"/>
      <c r="F103" s="18"/>
      <c r="G103" s="2"/>
      <c r="H103" s="2"/>
      <c r="I103" s="18"/>
      <c r="J103" s="2"/>
      <c r="BC103" s="114"/>
      <c r="BD103" s="114"/>
      <c r="BE103" s="297"/>
      <c r="BF103" s="295"/>
      <c r="BG103" s="114"/>
      <c r="BH103" s="358"/>
      <c r="BI103" s="358"/>
      <c r="BJ103" s="358"/>
      <c r="BK103" s="358"/>
      <c r="BL103" s="358"/>
      <c r="BM103" s="358"/>
      <c r="BN103" s="358"/>
      <c r="BO103" s="358"/>
      <c r="BP103" s="64"/>
      <c r="BX103" s="114"/>
      <c r="BY103" s="115"/>
      <c r="BZ103" s="115"/>
      <c r="CA103" s="115"/>
      <c r="CB103" s="115"/>
    </row>
    <row r="104" spans="2:80" ht="15.75">
      <c r="B104" s="1"/>
      <c r="E104" s="2"/>
      <c r="F104" s="2"/>
      <c r="G104" s="2"/>
      <c r="H104" s="2"/>
      <c r="I104" s="2"/>
      <c r="J104" s="2"/>
      <c r="BC104" s="114"/>
      <c r="BD104" s="114"/>
      <c r="BE104" s="297"/>
      <c r="BF104" s="295"/>
      <c r="BG104" s="114"/>
      <c r="BH104" s="358"/>
      <c r="BI104" s="358"/>
      <c r="BJ104" s="358"/>
      <c r="BK104" s="358"/>
      <c r="BL104" s="358"/>
      <c r="BM104" s="358"/>
      <c r="BN104" s="358"/>
      <c r="BO104" s="358"/>
      <c r="BP104" s="64"/>
      <c r="BX104" s="114"/>
      <c r="BY104" s="115"/>
      <c r="BZ104" s="115"/>
      <c r="CA104" s="115"/>
      <c r="CB104" s="115"/>
    </row>
    <row r="105" spans="2:80" ht="15.75">
      <c r="B105" s="86" t="s">
        <v>47</v>
      </c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262"/>
      <c r="P105" s="70"/>
      <c r="BC105" s="114"/>
      <c r="BD105" s="114"/>
      <c r="BE105" s="297"/>
      <c r="BF105" s="295"/>
      <c r="BG105" s="114"/>
      <c r="BH105" s="358"/>
      <c r="BI105" s="358"/>
      <c r="BJ105" s="358"/>
      <c r="BK105" s="358"/>
      <c r="BL105" s="358"/>
      <c r="BM105" s="358"/>
      <c r="BN105" s="358"/>
      <c r="BO105" s="358"/>
      <c r="BP105" s="64"/>
      <c r="BX105" s="114"/>
      <c r="BY105" s="115"/>
      <c r="BZ105" s="115"/>
      <c r="CA105" s="115"/>
      <c r="CB105" s="115"/>
    </row>
    <row r="106" spans="2:80" ht="15.75">
      <c r="B106" s="4" t="s">
        <v>95</v>
      </c>
      <c r="C106" s="42" t="s">
        <v>96</v>
      </c>
      <c r="D106" s="43"/>
      <c r="E106" s="42" t="s">
        <v>97</v>
      </c>
      <c r="F106" s="43"/>
      <c r="G106" s="42" t="s">
        <v>98</v>
      </c>
      <c r="H106" s="43"/>
      <c r="I106" s="42" t="s">
        <v>99</v>
      </c>
      <c r="J106" s="43"/>
      <c r="K106" s="42" t="s">
        <v>100</v>
      </c>
      <c r="L106" s="43"/>
      <c r="M106" s="44" t="s">
        <v>10</v>
      </c>
      <c r="N106" s="186"/>
      <c r="O106" s="68"/>
      <c r="BC106" s="114"/>
      <c r="BD106" s="114"/>
      <c r="BE106" s="297"/>
      <c r="BF106" s="295"/>
      <c r="BG106" s="114"/>
      <c r="BH106" s="358"/>
      <c r="BI106" s="358"/>
      <c r="BJ106" s="358"/>
      <c r="BK106" s="358"/>
      <c r="BL106" s="358"/>
      <c r="BM106" s="358"/>
      <c r="BN106" s="358"/>
      <c r="BO106" s="358"/>
      <c r="BP106" s="64"/>
      <c r="BX106" s="114"/>
      <c r="BY106" s="115"/>
      <c r="BZ106" s="115"/>
      <c r="CA106" s="115"/>
      <c r="CB106" s="115"/>
    </row>
    <row r="107" spans="2:80" ht="15.75">
      <c r="B107" s="7"/>
      <c r="C107" s="42" t="s">
        <v>101</v>
      </c>
      <c r="D107" s="42" t="s">
        <v>73</v>
      </c>
      <c r="E107" s="42" t="s">
        <v>102</v>
      </c>
      <c r="F107" s="42" t="s">
        <v>73</v>
      </c>
      <c r="G107" s="42" t="s">
        <v>101</v>
      </c>
      <c r="H107" s="42" t="s">
        <v>73</v>
      </c>
      <c r="I107" s="42" t="s">
        <v>102</v>
      </c>
      <c r="J107" s="42" t="s">
        <v>73</v>
      </c>
      <c r="K107" s="42" t="s">
        <v>101</v>
      </c>
      <c r="L107" s="42" t="s">
        <v>73</v>
      </c>
      <c r="M107" s="112" t="s">
        <v>103</v>
      </c>
      <c r="N107" s="67" t="s">
        <v>104</v>
      </c>
      <c r="O107" s="188" t="s">
        <v>13</v>
      </c>
      <c r="P107" s="189"/>
      <c r="Q107" s="388"/>
      <c r="BC107" s="114"/>
      <c r="BD107" s="114"/>
      <c r="BE107" s="297"/>
      <c r="BF107" s="295"/>
      <c r="BG107" s="114"/>
      <c r="BH107" s="358"/>
      <c r="BI107" s="358"/>
      <c r="BJ107" s="358"/>
      <c r="BK107" s="358"/>
      <c r="BL107" s="358"/>
      <c r="BM107" s="358"/>
      <c r="BN107" s="358"/>
      <c r="BO107" s="358"/>
      <c r="BP107" s="64"/>
      <c r="BX107" s="114"/>
      <c r="BY107" s="115"/>
      <c r="BZ107" s="115"/>
      <c r="CA107" s="115"/>
      <c r="CB107" s="115"/>
    </row>
    <row r="108" spans="2:80" ht="15.75">
      <c r="B108" s="7"/>
      <c r="C108" s="45" t="s">
        <v>105</v>
      </c>
      <c r="D108" s="45" t="s">
        <v>106</v>
      </c>
      <c r="E108" s="45" t="s">
        <v>107</v>
      </c>
      <c r="F108" s="45" t="s">
        <v>106</v>
      </c>
      <c r="G108" s="45" t="s">
        <v>105</v>
      </c>
      <c r="H108" s="45" t="s">
        <v>106</v>
      </c>
      <c r="I108" s="45" t="s">
        <v>108</v>
      </c>
      <c r="J108" s="45" t="s">
        <v>106</v>
      </c>
      <c r="K108" s="45" t="s">
        <v>105</v>
      </c>
      <c r="L108" s="45" t="s">
        <v>106</v>
      </c>
      <c r="M108" s="46"/>
      <c r="N108" s="68"/>
      <c r="O108" s="190" t="s">
        <v>12</v>
      </c>
      <c r="P108" s="191"/>
      <c r="Q108" s="389"/>
      <c r="BC108" s="114"/>
      <c r="BD108" s="114"/>
      <c r="BE108" s="297"/>
      <c r="BF108" s="295"/>
      <c r="BG108" s="114"/>
      <c r="BH108" s="358"/>
      <c r="BI108" s="358"/>
      <c r="BJ108" s="358"/>
      <c r="BK108" s="358"/>
      <c r="BL108" s="358"/>
      <c r="BM108" s="358"/>
      <c r="BN108" s="358"/>
      <c r="BO108" s="358"/>
      <c r="BP108" s="64"/>
      <c r="BX108" s="114"/>
      <c r="BY108" s="115"/>
      <c r="BZ108" s="115"/>
      <c r="CA108" s="115"/>
      <c r="CB108" s="115"/>
    </row>
    <row r="109" spans="2:80" ht="18">
      <c r="B109" s="4" t="s">
        <v>59</v>
      </c>
      <c r="C109" s="475" t="s">
        <v>63</v>
      </c>
      <c r="D109" s="475" t="s">
        <v>64</v>
      </c>
      <c r="E109" s="475" t="s">
        <v>65</v>
      </c>
      <c r="F109" s="475" t="s">
        <v>66</v>
      </c>
      <c r="G109" s="475" t="s">
        <v>67</v>
      </c>
      <c r="H109" s="475" t="s">
        <v>68</v>
      </c>
      <c r="I109" s="475" t="s">
        <v>109</v>
      </c>
      <c r="J109" s="475" t="s">
        <v>70</v>
      </c>
      <c r="K109" s="475" t="s">
        <v>71</v>
      </c>
      <c r="L109" s="475">
        <v>10</v>
      </c>
      <c r="M109" s="476">
        <v>11</v>
      </c>
      <c r="N109" s="477">
        <v>12</v>
      </c>
      <c r="O109" s="339" t="str">
        <f>IF(L110&lt;=K110," ","GRESIT- 0 -1AN &gt; DECIT TOTAL")</f>
        <v> </v>
      </c>
      <c r="BC109" s="114"/>
      <c r="BD109" s="114"/>
      <c r="BE109" s="297"/>
      <c r="BF109" s="295"/>
      <c r="BG109" s="114"/>
      <c r="BH109" s="358"/>
      <c r="BI109" s="358"/>
      <c r="BJ109" s="358"/>
      <c r="BK109" s="358"/>
      <c r="BL109" s="358"/>
      <c r="BM109" s="358"/>
      <c r="BN109" s="358"/>
      <c r="BO109" s="358"/>
      <c r="BP109" s="64"/>
      <c r="BX109" s="114"/>
      <c r="BY109" s="115"/>
      <c r="BZ109" s="115"/>
      <c r="CA109" s="115"/>
      <c r="CB109" s="115"/>
    </row>
    <row r="110" spans="2:80" ht="20.25">
      <c r="B110" s="61">
        <v>1</v>
      </c>
      <c r="C110" s="483">
        <f>+K85</f>
        <v>0</v>
      </c>
      <c r="D110" s="483">
        <f>+L85</f>
        <v>0</v>
      </c>
      <c r="E110" s="88"/>
      <c r="F110" s="93"/>
      <c r="G110" s="91"/>
      <c r="H110" s="69"/>
      <c r="I110" s="91"/>
      <c r="J110" s="69"/>
      <c r="K110" s="94">
        <f>C110+E110-G110</f>
        <v>0</v>
      </c>
      <c r="L110" s="94">
        <f>D110+F110-H110</f>
        <v>0</v>
      </c>
      <c r="M110" s="89"/>
      <c r="N110" s="90"/>
      <c r="O110" s="187" t="str">
        <f>IF(K110&lt;=K111," ","GRESIT- VEZI RAM. PREV.")</f>
        <v> </v>
      </c>
      <c r="P110" s="64"/>
      <c r="Q110" s="64"/>
      <c r="BC110" s="114"/>
      <c r="BD110" s="114"/>
      <c r="BE110" s="297"/>
      <c r="BF110" s="295"/>
      <c r="BG110" s="114"/>
      <c r="BH110" s="358"/>
      <c r="BI110" s="358"/>
      <c r="BJ110" s="358"/>
      <c r="BK110" s="358"/>
      <c r="BL110" s="358"/>
      <c r="BM110" s="358"/>
      <c r="BN110" s="358"/>
      <c r="BO110" s="358"/>
      <c r="BP110" s="64"/>
      <c r="BX110" s="114"/>
      <c r="BY110" s="115"/>
      <c r="BZ110" s="115"/>
      <c r="CA110" s="115"/>
      <c r="CB110" s="115"/>
    </row>
    <row r="111" spans="2:80" ht="20.25">
      <c r="B111" s="5"/>
      <c r="C111" s="5"/>
      <c r="D111" s="64"/>
      <c r="E111" s="5"/>
      <c r="F111" s="5"/>
      <c r="G111" s="5"/>
      <c r="H111" s="5"/>
      <c r="I111" s="5"/>
      <c r="J111" s="5"/>
      <c r="K111" s="352">
        <f>+AC16</f>
        <v>0</v>
      </c>
      <c r="L111" s="5"/>
      <c r="O111" s="71" t="str">
        <f>IF(K110&gt;=AC16," ","ATENTIE RAM. PREV.")</f>
        <v> </v>
      </c>
      <c r="P111" s="66"/>
      <c r="Q111" s="66"/>
      <c r="BC111" s="114"/>
      <c r="BD111" s="114"/>
      <c r="BE111" s="297"/>
      <c r="BF111" s="295"/>
      <c r="BG111" s="114"/>
      <c r="BH111" s="358"/>
      <c r="BI111" s="358"/>
      <c r="BJ111" s="358"/>
      <c r="BK111" s="358"/>
      <c r="BL111" s="358"/>
      <c r="BM111" s="358"/>
      <c r="BN111" s="358"/>
      <c r="BO111" s="358"/>
      <c r="BP111" s="64"/>
      <c r="BX111" s="114"/>
      <c r="BY111" s="115"/>
      <c r="BZ111" s="115"/>
      <c r="CA111" s="115"/>
      <c r="CB111" s="115"/>
    </row>
    <row r="112" spans="2:80" ht="16.5" thickBot="1">
      <c r="B112" s="515"/>
      <c r="C112" s="515"/>
      <c r="D112" s="515"/>
      <c r="E112" s="515"/>
      <c r="F112" s="515"/>
      <c r="G112" s="515"/>
      <c r="H112" s="515"/>
      <c r="I112" s="515"/>
      <c r="J112" s="515"/>
      <c r="K112" s="515"/>
      <c r="L112" s="515"/>
      <c r="M112" s="515"/>
      <c r="N112" s="515"/>
      <c r="O112" s="515"/>
      <c r="P112" s="515"/>
      <c r="Q112" s="515"/>
      <c r="BC112" s="114"/>
      <c r="BD112" s="114"/>
      <c r="BE112" s="297"/>
      <c r="BF112" s="295"/>
      <c r="BG112" s="114"/>
      <c r="BH112" s="358"/>
      <c r="BI112" s="358"/>
      <c r="BJ112" s="358"/>
      <c r="BK112" s="358"/>
      <c r="BL112" s="358"/>
      <c r="BM112" s="358"/>
      <c r="BN112" s="358"/>
      <c r="BO112" s="358"/>
      <c r="BP112" s="64"/>
      <c r="BX112" s="114"/>
      <c r="BY112" s="115"/>
      <c r="BZ112" s="115"/>
      <c r="CA112" s="115"/>
      <c r="CB112" s="115"/>
    </row>
    <row r="113" spans="2:80" ht="16.5" thickBot="1">
      <c r="B113" s="515"/>
      <c r="C113" s="515"/>
      <c r="D113" s="515"/>
      <c r="E113" s="516"/>
      <c r="F113" s="601" t="s">
        <v>233</v>
      </c>
      <c r="G113" s="600">
        <v>2024</v>
      </c>
      <c r="H113" s="517"/>
      <c r="I113" s="515"/>
      <c r="J113" s="518"/>
      <c r="K113" s="519"/>
      <c r="L113" s="515"/>
      <c r="M113" s="515"/>
      <c r="N113" s="515"/>
      <c r="O113" s="515"/>
      <c r="P113" s="515"/>
      <c r="Q113" s="515"/>
      <c r="BC113" s="114"/>
      <c r="BD113" s="114"/>
      <c r="BE113" s="297"/>
      <c r="BF113" s="295"/>
      <c r="BG113" s="114"/>
      <c r="BH113" s="358"/>
      <c r="BI113" s="358"/>
      <c r="BJ113" s="358"/>
      <c r="BK113" s="358"/>
      <c r="BL113" s="358"/>
      <c r="BM113" s="358"/>
      <c r="BN113" s="358"/>
      <c r="BO113" s="358"/>
      <c r="BP113" s="64"/>
      <c r="BX113" s="114"/>
      <c r="BY113" s="115"/>
      <c r="BZ113" s="115"/>
      <c r="CA113" s="115"/>
      <c r="CB113" s="115"/>
    </row>
    <row r="114" spans="2:80" ht="15.75">
      <c r="B114" s="515"/>
      <c r="C114" s="515"/>
      <c r="D114" s="515"/>
      <c r="E114" s="515"/>
      <c r="F114" s="520"/>
      <c r="G114" s="521"/>
      <c r="H114" s="522"/>
      <c r="I114" s="522"/>
      <c r="J114" s="522"/>
      <c r="K114" s="522"/>
      <c r="L114" s="522"/>
      <c r="M114" s="521"/>
      <c r="N114" s="521"/>
      <c r="O114" s="521"/>
      <c r="P114" s="521"/>
      <c r="Q114" s="523"/>
      <c r="R114" s="362"/>
      <c r="S114" s="344"/>
      <c r="T114" s="344"/>
      <c r="U114" s="344"/>
      <c r="V114" s="508"/>
      <c r="W114" s="508"/>
      <c r="BC114" s="114"/>
      <c r="BD114" s="114"/>
      <c r="BE114" s="297"/>
      <c r="BF114" s="295"/>
      <c r="BG114" s="114"/>
      <c r="BH114" s="358"/>
      <c r="BI114" s="358"/>
      <c r="BJ114" s="358"/>
      <c r="BK114" s="358"/>
      <c r="BL114" s="358"/>
      <c r="BM114" s="358"/>
      <c r="BN114" s="358"/>
      <c r="BO114" s="358"/>
      <c r="BP114" s="64"/>
      <c r="BX114" s="114"/>
      <c r="BY114" s="115"/>
      <c r="BZ114" s="115"/>
      <c r="CA114" s="115"/>
      <c r="CB114" s="115"/>
    </row>
    <row r="115" spans="2:80" ht="15.75">
      <c r="B115" s="515"/>
      <c r="C115" s="515"/>
      <c r="D115" s="515"/>
      <c r="E115" s="515"/>
      <c r="F115" s="524"/>
      <c r="G115" s="524"/>
      <c r="H115" s="525"/>
      <c r="I115" s="524"/>
      <c r="J115" s="524"/>
      <c r="K115" s="524"/>
      <c r="L115" s="524"/>
      <c r="M115" s="524"/>
      <c r="N115" s="525"/>
      <c r="O115" s="525"/>
      <c r="P115" s="524"/>
      <c r="Q115" s="526"/>
      <c r="R115" s="359"/>
      <c r="S115" s="364"/>
      <c r="T115" s="364"/>
      <c r="U115" s="364"/>
      <c r="V115" s="508"/>
      <c r="W115" s="508"/>
      <c r="BC115" s="114"/>
      <c r="BD115" s="114"/>
      <c r="BE115" s="297"/>
      <c r="BF115" s="295"/>
      <c r="BG115" s="114"/>
      <c r="BH115" s="358"/>
      <c r="BI115" s="358"/>
      <c r="BJ115" s="358"/>
      <c r="BK115" s="358"/>
      <c r="BL115" s="358"/>
      <c r="BM115" s="358"/>
      <c r="BN115" s="358"/>
      <c r="BO115" s="358"/>
      <c r="BP115" s="64"/>
      <c r="BX115" s="114"/>
      <c r="BY115" s="115"/>
      <c r="BZ115" s="115"/>
      <c r="CA115" s="115"/>
      <c r="CB115" s="115"/>
    </row>
    <row r="116" spans="2:80" ht="15.75">
      <c r="B116" s="527" t="s">
        <v>45</v>
      </c>
      <c r="C116" s="515"/>
      <c r="D116" s="515"/>
      <c r="E116" s="515"/>
      <c r="F116" s="515"/>
      <c r="G116" s="515"/>
      <c r="H116" s="515"/>
      <c r="I116" s="515"/>
      <c r="J116" s="515"/>
      <c r="K116" s="515"/>
      <c r="L116" s="515"/>
      <c r="M116" s="528"/>
      <c r="N116" s="529"/>
      <c r="O116" s="515"/>
      <c r="P116" s="515"/>
      <c r="Q116" s="515"/>
      <c r="R116" s="359"/>
      <c r="S116" s="359"/>
      <c r="T116" s="359"/>
      <c r="U116" s="359"/>
      <c r="V116" s="508"/>
      <c r="W116" s="508"/>
      <c r="BC116" s="114"/>
      <c r="BD116" s="114"/>
      <c r="BE116" s="297"/>
      <c r="BF116" s="295"/>
      <c r="BG116" s="114"/>
      <c r="BH116" s="358"/>
      <c r="BI116" s="358"/>
      <c r="BJ116" s="358"/>
      <c r="BK116" s="358"/>
      <c r="BL116" s="358"/>
      <c r="BM116" s="358"/>
      <c r="BN116" s="358"/>
      <c r="BO116" s="358"/>
      <c r="BP116" s="64"/>
      <c r="BX116" s="114"/>
      <c r="BY116" s="115"/>
      <c r="BZ116" s="115"/>
      <c r="CA116" s="115"/>
      <c r="CB116" s="115"/>
    </row>
    <row r="117" spans="2:80" ht="15.75">
      <c r="B117" s="530"/>
      <c r="C117" s="530"/>
      <c r="D117" s="531" t="s">
        <v>74</v>
      </c>
      <c r="E117" s="531"/>
      <c r="F117" s="531"/>
      <c r="G117" s="531"/>
      <c r="H117" s="531"/>
      <c r="I117" s="531"/>
      <c r="J117" s="530" t="s">
        <v>75</v>
      </c>
      <c r="K117" s="530" t="s">
        <v>76</v>
      </c>
      <c r="L117" s="532"/>
      <c r="M117" s="533"/>
      <c r="N117" s="534"/>
      <c r="O117" s="534"/>
      <c r="P117" s="534"/>
      <c r="Q117" s="534"/>
      <c r="R117" s="514"/>
      <c r="S117" s="514"/>
      <c r="T117" s="514"/>
      <c r="U117" s="514"/>
      <c r="V117" s="508"/>
      <c r="W117" s="508"/>
      <c r="BC117" s="114"/>
      <c r="BD117" s="114"/>
      <c r="BE117" s="297"/>
      <c r="BF117" s="295"/>
      <c r="BG117" s="114"/>
      <c r="BH117" s="358"/>
      <c r="BI117" s="358"/>
      <c r="BJ117" s="358"/>
      <c r="BK117" s="358"/>
      <c r="BL117" s="358"/>
      <c r="BM117" s="358"/>
      <c r="BN117" s="358"/>
      <c r="BO117" s="358"/>
      <c r="BP117" s="64"/>
      <c r="BX117" s="114"/>
      <c r="BY117" s="115"/>
      <c r="BZ117" s="115"/>
      <c r="CA117" s="115"/>
      <c r="CB117" s="115"/>
    </row>
    <row r="118" spans="2:80" ht="15.75">
      <c r="B118" s="535" t="s">
        <v>77</v>
      </c>
      <c r="C118" s="536" t="s">
        <v>78</v>
      </c>
      <c r="D118" s="536" t="s">
        <v>79</v>
      </c>
      <c r="E118" s="536" t="s">
        <v>80</v>
      </c>
      <c r="F118" s="536" t="s">
        <v>81</v>
      </c>
      <c r="G118" s="537"/>
      <c r="H118" s="537"/>
      <c r="I118" s="536" t="s">
        <v>82</v>
      </c>
      <c r="J118" s="535" t="s">
        <v>83</v>
      </c>
      <c r="K118" s="535" t="s">
        <v>84</v>
      </c>
      <c r="L118" s="538"/>
      <c r="M118" s="534"/>
      <c r="N118" s="534"/>
      <c r="O118" s="534"/>
      <c r="P118" s="534"/>
      <c r="Q118" s="534"/>
      <c r="R118" s="344"/>
      <c r="S118" s="344"/>
      <c r="T118" s="344"/>
      <c r="U118" s="344"/>
      <c r="V118" s="508"/>
      <c r="W118" s="508"/>
      <c r="BC118" s="114"/>
      <c r="BD118" s="114"/>
      <c r="BE118" s="297"/>
      <c r="BF118" s="295"/>
      <c r="BG118" s="114"/>
      <c r="BH118" s="358"/>
      <c r="BI118" s="358"/>
      <c r="BJ118" s="358"/>
      <c r="BK118" s="358"/>
      <c r="BL118" s="358"/>
      <c r="BM118" s="358"/>
      <c r="BN118" s="358"/>
      <c r="BO118" s="358"/>
      <c r="BP118" s="64"/>
      <c r="BX118" s="114"/>
      <c r="BY118" s="115"/>
      <c r="BZ118" s="115"/>
      <c r="CA118" s="115"/>
      <c r="CB118" s="115"/>
    </row>
    <row r="119" spans="2:80" ht="15.75">
      <c r="B119" s="535"/>
      <c r="C119" s="535" t="s">
        <v>85</v>
      </c>
      <c r="D119" s="535" t="s">
        <v>86</v>
      </c>
      <c r="E119" s="535" t="s">
        <v>87</v>
      </c>
      <c r="F119" s="536" t="s">
        <v>88</v>
      </c>
      <c r="G119" s="536" t="s">
        <v>89</v>
      </c>
      <c r="H119" s="536" t="s">
        <v>90</v>
      </c>
      <c r="I119" s="535" t="s">
        <v>91</v>
      </c>
      <c r="J119" s="535" t="s">
        <v>92</v>
      </c>
      <c r="K119" s="535" t="s">
        <v>92</v>
      </c>
      <c r="L119" s="535"/>
      <c r="M119" s="614" t="s">
        <v>48</v>
      </c>
      <c r="N119" s="615"/>
      <c r="O119" s="615"/>
      <c r="P119" s="615"/>
      <c r="Q119" s="616"/>
      <c r="R119" s="367"/>
      <c r="S119" s="509"/>
      <c r="T119" s="509"/>
      <c r="U119" s="509"/>
      <c r="V119" s="508"/>
      <c r="W119" s="508"/>
      <c r="BC119" s="114"/>
      <c r="BD119" s="114"/>
      <c r="BE119" s="297"/>
      <c r="BF119" s="295"/>
      <c r="BG119" s="114"/>
      <c r="BH119" s="358"/>
      <c r="BI119" s="358"/>
      <c r="BJ119" s="358"/>
      <c r="BK119" s="358"/>
      <c r="BL119" s="358"/>
      <c r="BM119" s="358"/>
      <c r="BN119" s="358"/>
      <c r="BO119" s="358"/>
      <c r="BP119" s="64"/>
      <c r="BX119" s="114"/>
      <c r="BY119" s="115"/>
      <c r="BZ119" s="115"/>
      <c r="CA119" s="115"/>
      <c r="CB119" s="115"/>
    </row>
    <row r="120" spans="2:80" ht="15.75">
      <c r="B120" s="539" t="s">
        <v>63</v>
      </c>
      <c r="C120" s="539" t="s">
        <v>64</v>
      </c>
      <c r="D120" s="539" t="s">
        <v>65</v>
      </c>
      <c r="E120" s="539" t="s">
        <v>66</v>
      </c>
      <c r="F120" s="539" t="s">
        <v>67</v>
      </c>
      <c r="G120" s="539" t="s">
        <v>68</v>
      </c>
      <c r="H120" s="539" t="s">
        <v>69</v>
      </c>
      <c r="I120" s="539" t="s">
        <v>93</v>
      </c>
      <c r="J120" s="539" t="s">
        <v>94</v>
      </c>
      <c r="K120" s="539">
        <v>10</v>
      </c>
      <c r="L120" s="540"/>
      <c r="M120" s="534"/>
      <c r="N120" s="515"/>
      <c r="O120" s="515"/>
      <c r="P120" s="515"/>
      <c r="Q120" s="515"/>
      <c r="R120" s="362"/>
      <c r="S120" s="510"/>
      <c r="T120" s="510"/>
      <c r="U120" s="510"/>
      <c r="V120" s="508"/>
      <c r="W120" s="508"/>
      <c r="BC120" s="114"/>
      <c r="BD120" s="114"/>
      <c r="BE120" s="297"/>
      <c r="BF120" s="295"/>
      <c r="BG120" s="114"/>
      <c r="BH120" s="358"/>
      <c r="BI120" s="358"/>
      <c r="BJ120" s="358"/>
      <c r="BK120" s="358"/>
      <c r="BL120" s="358"/>
      <c r="BM120" s="358"/>
      <c r="BN120" s="358"/>
      <c r="BO120" s="358"/>
      <c r="BP120" s="64"/>
      <c r="BX120" s="114"/>
      <c r="BY120" s="115"/>
      <c r="BZ120" s="115"/>
      <c r="CA120" s="115"/>
      <c r="CB120" s="115"/>
    </row>
    <row r="121" spans="2:80" ht="19.5">
      <c r="B121" s="541">
        <f>+B21</f>
        <v>0</v>
      </c>
      <c r="C121" s="542">
        <f>D121+I121</f>
        <v>0</v>
      </c>
      <c r="D121" s="543">
        <f>SUM(F121:H121)</f>
        <v>0</v>
      </c>
      <c r="E121" s="544">
        <f aca="true" t="shared" si="7" ref="E121:J121">+E21+E45+E70+E95</f>
        <v>0</v>
      </c>
      <c r="F121" s="544">
        <f t="shared" si="7"/>
        <v>0</v>
      </c>
      <c r="G121" s="544">
        <f t="shared" si="7"/>
        <v>0</v>
      </c>
      <c r="H121" s="544">
        <f t="shared" si="7"/>
        <v>0</v>
      </c>
      <c r="I121" s="544">
        <f t="shared" si="7"/>
        <v>0</v>
      </c>
      <c r="J121" s="544">
        <f t="shared" si="7"/>
        <v>0</v>
      </c>
      <c r="K121" s="545">
        <f>B121+C121-J121</f>
        <v>0</v>
      </c>
      <c r="L121" s="532"/>
      <c r="M121" s="546" t="str">
        <f>IF(E121&lt;=C121," ","ATENTIE GRAVIDE CU RISC &gt; DECIT TOTAL")</f>
        <v> </v>
      </c>
      <c r="N121" s="547"/>
      <c r="O121" s="548"/>
      <c r="P121" s="548"/>
      <c r="Q121" s="549"/>
      <c r="R121" s="362"/>
      <c r="S121" s="510"/>
      <c r="T121" s="510"/>
      <c r="U121" s="510"/>
      <c r="V121" s="508"/>
      <c r="W121" s="508"/>
      <c r="BC121" s="114"/>
      <c r="BD121" s="114"/>
      <c r="BE121" s="297"/>
      <c r="BF121" s="295"/>
      <c r="BG121" s="114"/>
      <c r="BH121" s="358"/>
      <c r="BI121" s="358"/>
      <c r="BJ121" s="358"/>
      <c r="BK121" s="358"/>
      <c r="BL121" s="358"/>
      <c r="BM121" s="358"/>
      <c r="BN121" s="358"/>
      <c r="BO121" s="358"/>
      <c r="BP121" s="64"/>
      <c r="BX121" s="114"/>
      <c r="BY121" s="115"/>
      <c r="BZ121" s="115"/>
      <c r="CA121" s="115"/>
      <c r="CB121" s="115"/>
    </row>
    <row r="122" spans="2:80" ht="15.75">
      <c r="B122" s="550"/>
      <c r="C122" s="515"/>
      <c r="D122" s="515"/>
      <c r="E122" s="515"/>
      <c r="F122" s="515"/>
      <c r="G122" s="515"/>
      <c r="H122" s="515"/>
      <c r="I122" s="515"/>
      <c r="J122" s="515"/>
      <c r="K122" s="515"/>
      <c r="L122" s="515"/>
      <c r="M122" s="546" t="str">
        <f>IF(D121&lt;=E128," ","ATENTIE NOU DEPISTATE&lt; &gt; DECIT CAP 2 ")</f>
        <v> </v>
      </c>
      <c r="N122" s="551"/>
      <c r="O122" s="548"/>
      <c r="P122" s="548"/>
      <c r="Q122" s="549"/>
      <c r="R122" s="350"/>
      <c r="S122" s="350"/>
      <c r="T122" s="359"/>
      <c r="U122" s="359"/>
      <c r="V122" s="508"/>
      <c r="W122" s="508"/>
      <c r="BC122" s="114"/>
      <c r="BD122" s="114"/>
      <c r="BE122" s="297"/>
      <c r="BF122" s="295"/>
      <c r="BG122" s="114"/>
      <c r="BH122" s="358"/>
      <c r="BI122" s="358"/>
      <c r="BJ122" s="358"/>
      <c r="BK122" s="358"/>
      <c r="BL122" s="358"/>
      <c r="BM122" s="358"/>
      <c r="BN122" s="358"/>
      <c r="BO122" s="358"/>
      <c r="BP122" s="64"/>
      <c r="BX122" s="114"/>
      <c r="BY122" s="115"/>
      <c r="BZ122" s="115"/>
      <c r="CA122" s="115"/>
      <c r="CB122" s="115"/>
    </row>
    <row r="123" spans="2:80" ht="16.5" thickBot="1">
      <c r="B123" s="552" t="s">
        <v>46</v>
      </c>
      <c r="C123" s="515"/>
      <c r="D123" s="515"/>
      <c r="E123" s="515"/>
      <c r="F123" s="550"/>
      <c r="G123" s="515"/>
      <c r="H123" s="515"/>
      <c r="I123" s="550"/>
      <c r="J123" s="515"/>
      <c r="K123" s="515"/>
      <c r="L123" s="515"/>
      <c r="M123" s="546" t="str">
        <f>IF(D121&gt;=E128," ","ATENTIE NOU DEPISTATE&lt; &gt; DECIT CAP 2 ")</f>
        <v> </v>
      </c>
      <c r="N123" s="551"/>
      <c r="O123" s="548"/>
      <c r="P123" s="548"/>
      <c r="Q123" s="549"/>
      <c r="R123" s="357"/>
      <c r="S123" s="357"/>
      <c r="T123" s="367"/>
      <c r="U123" s="367"/>
      <c r="V123" s="508"/>
      <c r="W123" s="508"/>
      <c r="BC123" s="114"/>
      <c r="BD123" s="114"/>
      <c r="BE123" s="297"/>
      <c r="BF123" s="295"/>
      <c r="BG123" s="114"/>
      <c r="BH123" s="358"/>
      <c r="BI123" s="358"/>
      <c r="BJ123" s="358"/>
      <c r="BK123" s="358"/>
      <c r="BL123" s="358"/>
      <c r="BM123" s="358"/>
      <c r="BN123" s="358"/>
      <c r="BO123" s="358"/>
      <c r="BP123" s="64"/>
      <c r="BX123" s="114"/>
      <c r="BY123" s="115"/>
      <c r="BZ123" s="115"/>
      <c r="CA123" s="115"/>
      <c r="CB123" s="115"/>
    </row>
    <row r="124" spans="2:80" ht="15.75">
      <c r="B124" s="553"/>
      <c r="C124" s="606"/>
      <c r="D124" s="607"/>
      <c r="E124" s="554"/>
      <c r="F124" s="555" t="s">
        <v>17</v>
      </c>
      <c r="G124" s="556"/>
      <c r="H124" s="557"/>
      <c r="I124" s="557"/>
      <c r="J124" s="557"/>
      <c r="K124" s="557"/>
      <c r="L124" s="557"/>
      <c r="M124" s="558"/>
      <c r="N124" s="558"/>
      <c r="O124" s="559"/>
      <c r="P124" s="534"/>
      <c r="Q124" s="534"/>
      <c r="R124" s="511"/>
      <c r="S124" s="511"/>
      <c r="T124" s="344"/>
      <c r="U124" s="344"/>
      <c r="V124" s="508"/>
      <c r="W124" s="508"/>
      <c r="BC124" s="114"/>
      <c r="BD124" s="114"/>
      <c r="BE124" s="297"/>
      <c r="BF124" s="295"/>
      <c r="BG124" s="114"/>
      <c r="BH124" s="358"/>
      <c r="BI124" s="358"/>
      <c r="BJ124" s="358"/>
      <c r="BK124" s="358"/>
      <c r="BL124" s="358"/>
      <c r="BM124" s="358"/>
      <c r="BN124" s="358"/>
      <c r="BO124" s="358"/>
      <c r="BP124" s="64"/>
      <c r="BX124" s="114"/>
      <c r="BY124" s="115"/>
      <c r="BZ124" s="115"/>
      <c r="CA124" s="115"/>
      <c r="CB124" s="115"/>
    </row>
    <row r="125" spans="2:80" ht="15.75">
      <c r="B125" s="560" t="s">
        <v>30</v>
      </c>
      <c r="C125" s="608"/>
      <c r="D125" s="609"/>
      <c r="E125" s="561" t="s">
        <v>58</v>
      </c>
      <c r="F125" s="562" t="s">
        <v>25</v>
      </c>
      <c r="G125" s="563" t="s">
        <v>34</v>
      </c>
      <c r="H125" s="564" t="s">
        <v>50</v>
      </c>
      <c r="I125" s="564" t="s">
        <v>35</v>
      </c>
      <c r="J125" s="564" t="s">
        <v>36</v>
      </c>
      <c r="K125" s="564" t="s">
        <v>37</v>
      </c>
      <c r="L125" s="564" t="s">
        <v>38</v>
      </c>
      <c r="M125" s="564" t="s">
        <v>39</v>
      </c>
      <c r="N125" s="564" t="s">
        <v>40</v>
      </c>
      <c r="O125" s="565" t="s">
        <v>41</v>
      </c>
      <c r="P125" s="521"/>
      <c r="Q125" s="521"/>
      <c r="R125" s="512"/>
      <c r="S125" s="512"/>
      <c r="T125" s="367"/>
      <c r="U125" s="367"/>
      <c r="V125" s="508"/>
      <c r="W125" s="508"/>
      <c r="BC125" s="114"/>
      <c r="BD125" s="114"/>
      <c r="BE125" s="297"/>
      <c r="BF125" s="295"/>
      <c r="BG125" s="114"/>
      <c r="BH125" s="358"/>
      <c r="BI125" s="358"/>
      <c r="BJ125" s="358"/>
      <c r="BK125" s="358"/>
      <c r="BL125" s="358"/>
      <c r="BM125" s="358"/>
      <c r="BN125" s="358"/>
      <c r="BO125" s="358"/>
      <c r="BP125" s="64"/>
      <c r="BX125" s="114"/>
      <c r="BY125" s="115"/>
      <c r="BZ125" s="115"/>
      <c r="CA125" s="115"/>
      <c r="CB125" s="115"/>
    </row>
    <row r="126" spans="2:80" ht="16.5" thickBot="1">
      <c r="B126" s="560"/>
      <c r="C126" s="566"/>
      <c r="D126" s="567"/>
      <c r="E126" s="568"/>
      <c r="F126" s="569"/>
      <c r="G126" s="570" t="s">
        <v>120</v>
      </c>
      <c r="H126" s="571" t="s">
        <v>120</v>
      </c>
      <c r="I126" s="571" t="s">
        <v>120</v>
      </c>
      <c r="J126" s="571" t="s">
        <v>120</v>
      </c>
      <c r="K126" s="571" t="s">
        <v>120</v>
      </c>
      <c r="L126" s="571" t="s">
        <v>120</v>
      </c>
      <c r="M126" s="571" t="s">
        <v>120</v>
      </c>
      <c r="N126" s="571" t="s">
        <v>121</v>
      </c>
      <c r="O126" s="572" t="s">
        <v>121</v>
      </c>
      <c r="P126" s="515"/>
      <c r="Q126" s="515"/>
      <c r="R126" s="513"/>
      <c r="S126" s="513"/>
      <c r="T126" s="344"/>
      <c r="U126" s="344"/>
      <c r="V126" s="508"/>
      <c r="W126" s="508"/>
      <c r="BC126" s="114"/>
      <c r="BD126" s="114"/>
      <c r="BE126" s="297"/>
      <c r="BF126" s="295"/>
      <c r="BG126" s="114"/>
      <c r="BH126" s="358"/>
      <c r="BI126" s="358"/>
      <c r="BJ126" s="358"/>
      <c r="BK126" s="358"/>
      <c r="BL126" s="358"/>
      <c r="BM126" s="358"/>
      <c r="BN126" s="358"/>
      <c r="BO126" s="358"/>
      <c r="BP126" s="64"/>
      <c r="BX126" s="114"/>
      <c r="BY126" s="115"/>
      <c r="BZ126" s="115"/>
      <c r="CA126" s="115"/>
      <c r="CB126" s="115"/>
    </row>
    <row r="127" spans="2:80" ht="16.5" thickBot="1">
      <c r="B127" s="573" t="s">
        <v>59</v>
      </c>
      <c r="C127" s="610" t="s">
        <v>60</v>
      </c>
      <c r="D127" s="611"/>
      <c r="E127" s="574">
        <v>1</v>
      </c>
      <c r="F127" s="575"/>
      <c r="G127" s="576">
        <v>2</v>
      </c>
      <c r="H127" s="577">
        <v>3</v>
      </c>
      <c r="I127" s="577">
        <v>4</v>
      </c>
      <c r="J127" s="578">
        <v>5</v>
      </c>
      <c r="K127" s="578">
        <v>6</v>
      </c>
      <c r="L127" s="578">
        <v>7</v>
      </c>
      <c r="M127" s="578">
        <v>8</v>
      </c>
      <c r="N127" s="578">
        <v>9</v>
      </c>
      <c r="O127" s="579">
        <v>10</v>
      </c>
      <c r="P127" s="515"/>
      <c r="Q127" s="515"/>
      <c r="BC127" s="114"/>
      <c r="BD127" s="114"/>
      <c r="BE127" s="297"/>
      <c r="BF127" s="295"/>
      <c r="BG127" s="114"/>
      <c r="BH127" s="358"/>
      <c r="BI127" s="358"/>
      <c r="BJ127" s="358"/>
      <c r="BK127" s="358"/>
      <c r="BL127" s="358"/>
      <c r="BM127" s="358"/>
      <c r="BN127" s="358"/>
      <c r="BO127" s="358"/>
      <c r="BP127" s="64"/>
      <c r="BX127" s="114"/>
      <c r="BY127" s="115"/>
      <c r="BZ127" s="115"/>
      <c r="CA127" s="115"/>
      <c r="CB127" s="115"/>
    </row>
    <row r="128" spans="2:80" ht="19.5" thickBot="1">
      <c r="B128" s="580">
        <v>1</v>
      </c>
      <c r="C128" s="612" t="s">
        <v>72</v>
      </c>
      <c r="D128" s="613"/>
      <c r="E128" s="581">
        <f>SUM(G128:O128)</f>
        <v>0</v>
      </c>
      <c r="F128" s="582"/>
      <c r="G128" s="544">
        <f>+G28+G52+G77+G102</f>
        <v>0</v>
      </c>
      <c r="H128" s="544">
        <f aca="true" t="shared" si="8" ref="H128:O128">+H28+H52+H77+H102</f>
        <v>0</v>
      </c>
      <c r="I128" s="544">
        <f t="shared" si="8"/>
        <v>0</v>
      </c>
      <c r="J128" s="544">
        <f t="shared" si="8"/>
        <v>0</v>
      </c>
      <c r="K128" s="544">
        <f t="shared" si="8"/>
        <v>0</v>
      </c>
      <c r="L128" s="544">
        <f t="shared" si="8"/>
        <v>0</v>
      </c>
      <c r="M128" s="544">
        <f t="shared" si="8"/>
        <v>0</v>
      </c>
      <c r="N128" s="544">
        <f t="shared" si="8"/>
        <v>0</v>
      </c>
      <c r="O128" s="544">
        <f t="shared" si="8"/>
        <v>0</v>
      </c>
      <c r="P128" s="515"/>
      <c r="Q128" s="515"/>
      <c r="BC128" s="114"/>
      <c r="BD128" s="114"/>
      <c r="BE128" s="297"/>
      <c r="BF128" s="295"/>
      <c r="BG128" s="114"/>
      <c r="BH128" s="358"/>
      <c r="BI128" s="358"/>
      <c r="BJ128" s="358"/>
      <c r="BK128" s="358"/>
      <c r="BL128" s="358"/>
      <c r="BM128" s="358"/>
      <c r="BN128" s="358"/>
      <c r="BO128" s="358"/>
      <c r="BP128" s="64"/>
      <c r="BX128" s="114"/>
      <c r="BY128" s="115"/>
      <c r="BZ128" s="115"/>
      <c r="CA128" s="115"/>
      <c r="CB128" s="115"/>
    </row>
    <row r="129" spans="55:80" ht="15.75">
      <c r="BC129" s="114"/>
      <c r="BD129" s="114"/>
      <c r="BE129" s="297"/>
      <c r="BF129" s="295"/>
      <c r="BG129" s="114"/>
      <c r="BH129" s="358"/>
      <c r="BI129" s="358"/>
      <c r="BJ129" s="358"/>
      <c r="BK129" s="358"/>
      <c r="BL129" s="358"/>
      <c r="BM129" s="358"/>
      <c r="BN129" s="358"/>
      <c r="BO129" s="358"/>
      <c r="BP129" s="64"/>
      <c r="BX129" s="114"/>
      <c r="BY129" s="115"/>
      <c r="BZ129" s="115"/>
      <c r="CA129" s="115"/>
      <c r="CB129" s="115"/>
    </row>
    <row r="130" spans="55:80" ht="15.75">
      <c r="BC130" s="114"/>
      <c r="BD130" s="114"/>
      <c r="BE130" s="297"/>
      <c r="BF130" s="295"/>
      <c r="BG130" s="114"/>
      <c r="BH130" s="358"/>
      <c r="BI130" s="358"/>
      <c r="BJ130" s="358"/>
      <c r="BK130" s="358"/>
      <c r="BL130" s="358"/>
      <c r="BM130" s="358"/>
      <c r="BN130" s="358"/>
      <c r="BO130" s="358"/>
      <c r="BP130" s="64"/>
      <c r="BX130" s="114"/>
      <c r="BY130" s="115"/>
      <c r="BZ130" s="115"/>
      <c r="CA130" s="115"/>
      <c r="CB130" s="115"/>
    </row>
    <row r="131" spans="55:80" ht="15.75">
      <c r="BC131" s="114"/>
      <c r="BD131" s="114"/>
      <c r="BE131" s="297"/>
      <c r="BF131" s="295"/>
      <c r="BG131" s="114"/>
      <c r="BH131" s="358"/>
      <c r="BI131" s="358"/>
      <c r="BJ131" s="358"/>
      <c r="BK131" s="358"/>
      <c r="BL131" s="358"/>
      <c r="BM131" s="358"/>
      <c r="BN131" s="358"/>
      <c r="BO131" s="358"/>
      <c r="BP131" s="64"/>
      <c r="BX131" s="114"/>
      <c r="BY131" s="115"/>
      <c r="BZ131" s="115"/>
      <c r="CA131" s="115"/>
      <c r="CB131" s="115"/>
    </row>
    <row r="132" spans="55:80" ht="15.75">
      <c r="BC132" s="114"/>
      <c r="BD132" s="114"/>
      <c r="BE132" s="297"/>
      <c r="BF132" s="295"/>
      <c r="BG132" s="114"/>
      <c r="BH132" s="358"/>
      <c r="BI132" s="358"/>
      <c r="BJ132" s="358"/>
      <c r="BK132" s="358"/>
      <c r="BL132" s="358"/>
      <c r="BM132" s="358"/>
      <c r="BN132" s="358"/>
      <c r="BO132" s="358"/>
      <c r="BP132" s="64"/>
      <c r="BX132" s="114"/>
      <c r="BY132" s="115"/>
      <c r="BZ132" s="115"/>
      <c r="CA132" s="115"/>
      <c r="CB132" s="115"/>
    </row>
    <row r="133" spans="55:80" ht="15.75">
      <c r="BC133" s="114"/>
      <c r="BD133" s="114"/>
      <c r="BE133" s="297"/>
      <c r="BF133" s="295"/>
      <c r="BG133" s="114"/>
      <c r="BH133" s="358"/>
      <c r="BI133" s="358"/>
      <c r="BJ133" s="358"/>
      <c r="BK133" s="358"/>
      <c r="BL133" s="358"/>
      <c r="BM133" s="358"/>
      <c r="BN133" s="358"/>
      <c r="BO133" s="358"/>
      <c r="BP133" s="64"/>
      <c r="BX133" s="114"/>
      <c r="BY133" s="115"/>
      <c r="BZ133" s="115"/>
      <c r="CA133" s="115"/>
      <c r="CB133" s="115"/>
    </row>
    <row r="134" spans="55:80" ht="15.75">
      <c r="BC134" s="114"/>
      <c r="BD134" s="114"/>
      <c r="BE134" s="297"/>
      <c r="BF134" s="295"/>
      <c r="BG134" s="114"/>
      <c r="BH134" s="358"/>
      <c r="BI134" s="358"/>
      <c r="BJ134" s="358"/>
      <c r="BK134" s="358"/>
      <c r="BL134" s="358"/>
      <c r="BM134" s="358"/>
      <c r="BN134" s="358"/>
      <c r="BO134" s="358"/>
      <c r="BP134" s="64"/>
      <c r="BX134" s="114"/>
      <c r="BY134" s="115"/>
      <c r="BZ134" s="115"/>
      <c r="CA134" s="115"/>
      <c r="CB134" s="115"/>
    </row>
    <row r="135" spans="55:80" ht="15.75">
      <c r="BC135" s="114"/>
      <c r="BD135" s="114"/>
      <c r="BE135" s="297"/>
      <c r="BF135" s="295"/>
      <c r="BG135" s="114"/>
      <c r="BH135" s="358"/>
      <c r="BI135" s="358"/>
      <c r="BJ135" s="358"/>
      <c r="BK135" s="358"/>
      <c r="BL135" s="358"/>
      <c r="BM135" s="358"/>
      <c r="BN135" s="358"/>
      <c r="BO135" s="358"/>
      <c r="BP135" s="64"/>
      <c r="BX135" s="114"/>
      <c r="BY135" s="115"/>
      <c r="BZ135" s="115"/>
      <c r="CA135" s="115"/>
      <c r="CB135" s="115"/>
    </row>
    <row r="136" spans="55:80" ht="15.75">
      <c r="BC136" s="114"/>
      <c r="BD136" s="114"/>
      <c r="BE136" s="297"/>
      <c r="BF136" s="295"/>
      <c r="BG136" s="114"/>
      <c r="BH136" s="358"/>
      <c r="BI136" s="358"/>
      <c r="BJ136" s="358"/>
      <c r="BK136" s="358"/>
      <c r="BL136" s="358"/>
      <c r="BM136" s="358"/>
      <c r="BN136" s="358"/>
      <c r="BO136" s="358"/>
      <c r="BP136" s="64"/>
      <c r="BX136" s="114"/>
      <c r="BY136" s="115"/>
      <c r="BZ136" s="115"/>
      <c r="CA136" s="115"/>
      <c r="CB136" s="115"/>
    </row>
    <row r="137" spans="55:80" ht="15.75">
      <c r="BC137" s="114"/>
      <c r="BD137" s="114"/>
      <c r="BE137" s="297"/>
      <c r="BF137" s="295"/>
      <c r="BG137" s="114"/>
      <c r="BH137" s="358"/>
      <c r="BI137" s="358"/>
      <c r="BJ137" s="358"/>
      <c r="BK137" s="358"/>
      <c r="BL137" s="358"/>
      <c r="BM137" s="358"/>
      <c r="BN137" s="358"/>
      <c r="BO137" s="358"/>
      <c r="BP137" s="64"/>
      <c r="BX137" s="114"/>
      <c r="BY137" s="115"/>
      <c r="BZ137" s="115"/>
      <c r="CA137" s="115"/>
      <c r="CB137" s="115"/>
    </row>
    <row r="138" spans="55:80" ht="15.75">
      <c r="BC138" s="114"/>
      <c r="BD138" s="114"/>
      <c r="BE138" s="297"/>
      <c r="BF138" s="295"/>
      <c r="BG138" s="114"/>
      <c r="BH138" s="358"/>
      <c r="BI138" s="358"/>
      <c r="BJ138" s="358"/>
      <c r="BK138" s="358"/>
      <c r="BL138" s="358"/>
      <c r="BM138" s="358"/>
      <c r="BN138" s="358"/>
      <c r="BO138" s="358"/>
      <c r="BP138" s="64"/>
      <c r="BX138" s="114"/>
      <c r="BY138" s="115"/>
      <c r="BZ138" s="115"/>
      <c r="CA138" s="115"/>
      <c r="CB138" s="115"/>
    </row>
    <row r="139" spans="55:80" ht="15.75">
      <c r="BC139" s="114"/>
      <c r="BD139" s="114"/>
      <c r="BE139" s="297"/>
      <c r="BF139" s="295"/>
      <c r="BG139" s="114"/>
      <c r="BH139" s="358"/>
      <c r="BI139" s="358"/>
      <c r="BJ139" s="358"/>
      <c r="BK139" s="358"/>
      <c r="BL139" s="358"/>
      <c r="BM139" s="358"/>
      <c r="BN139" s="358"/>
      <c r="BO139" s="358"/>
      <c r="BP139" s="64"/>
      <c r="BX139" s="114"/>
      <c r="BY139" s="115"/>
      <c r="BZ139" s="115"/>
      <c r="CA139" s="115"/>
      <c r="CB139" s="115"/>
    </row>
    <row r="140" spans="55:80" ht="15.75">
      <c r="BC140" s="114"/>
      <c r="BD140" s="114"/>
      <c r="BE140" s="297"/>
      <c r="BF140" s="295"/>
      <c r="BG140" s="114"/>
      <c r="BH140" s="467"/>
      <c r="BI140" s="467"/>
      <c r="BJ140" s="467"/>
      <c r="BK140" s="467"/>
      <c r="BL140" s="358"/>
      <c r="BM140" s="358"/>
      <c r="BN140" s="358"/>
      <c r="BO140" s="358"/>
      <c r="BP140" s="64"/>
      <c r="BX140" s="114"/>
      <c r="BY140" s="116"/>
      <c r="BZ140" s="115"/>
      <c r="CA140" s="115"/>
      <c r="CB140" s="115"/>
    </row>
    <row r="141" spans="55:80" ht="15.75">
      <c r="BC141" s="114"/>
      <c r="BD141" s="114"/>
      <c r="BE141" s="297"/>
      <c r="BF141" s="295"/>
      <c r="BG141" s="114"/>
      <c r="BH141" s="358"/>
      <c r="BI141" s="358"/>
      <c r="BJ141" s="358"/>
      <c r="BK141" s="358"/>
      <c r="BL141" s="358"/>
      <c r="BM141" s="358"/>
      <c r="BN141" s="358"/>
      <c r="BO141" s="358"/>
      <c r="BP141" s="64"/>
      <c r="BX141" s="114"/>
      <c r="BY141" s="115"/>
      <c r="BZ141" s="115"/>
      <c r="CA141" s="115"/>
      <c r="CB141" s="115"/>
    </row>
    <row r="142" spans="55:80" ht="15.75">
      <c r="BC142" s="114"/>
      <c r="BD142" s="114"/>
      <c r="BE142" s="297"/>
      <c r="BF142" s="295"/>
      <c r="BG142" s="114"/>
      <c r="BH142" s="358"/>
      <c r="BI142" s="358"/>
      <c r="BJ142" s="358"/>
      <c r="BK142" s="358"/>
      <c r="BL142" s="358"/>
      <c r="BM142" s="358"/>
      <c r="BN142" s="358"/>
      <c r="BO142" s="358"/>
      <c r="BP142" s="64"/>
      <c r="BX142" s="114"/>
      <c r="BY142" s="115"/>
      <c r="BZ142" s="115"/>
      <c r="CA142" s="115"/>
      <c r="CB142" s="115"/>
    </row>
    <row r="143" spans="55:80" ht="15.75">
      <c r="BC143" s="114"/>
      <c r="BD143" s="114"/>
      <c r="BE143" s="297"/>
      <c r="BF143" s="295"/>
      <c r="BG143" s="114"/>
      <c r="BH143" s="358"/>
      <c r="BI143" s="358"/>
      <c r="BJ143" s="358"/>
      <c r="BK143" s="358"/>
      <c r="BL143" s="358"/>
      <c r="BM143" s="358"/>
      <c r="BN143" s="358"/>
      <c r="BO143" s="358"/>
      <c r="BP143" s="64"/>
      <c r="BX143" s="114"/>
      <c r="BY143" s="115"/>
      <c r="BZ143" s="115"/>
      <c r="CA143" s="115"/>
      <c r="CB143" s="115"/>
    </row>
    <row r="144" spans="55:80" ht="15.75">
      <c r="BC144" s="114"/>
      <c r="BD144" s="114"/>
      <c r="BE144" s="297"/>
      <c r="BF144" s="295"/>
      <c r="BG144" s="114"/>
      <c r="BH144" s="358"/>
      <c r="BI144" s="358"/>
      <c r="BJ144" s="358"/>
      <c r="BK144" s="358"/>
      <c r="BL144" s="358"/>
      <c r="BM144" s="358"/>
      <c r="BN144" s="358"/>
      <c r="BO144" s="358"/>
      <c r="BP144" s="64"/>
      <c r="BX144" s="114"/>
      <c r="BY144" s="115"/>
      <c r="BZ144" s="115"/>
      <c r="CA144" s="115"/>
      <c r="CB144" s="115"/>
    </row>
    <row r="145" spans="55:80" ht="15.75">
      <c r="BC145" s="114"/>
      <c r="BD145" s="114"/>
      <c r="BE145" s="297"/>
      <c r="BF145" s="295"/>
      <c r="BG145" s="114"/>
      <c r="BH145" s="358"/>
      <c r="BI145" s="358"/>
      <c r="BJ145" s="358"/>
      <c r="BK145" s="358"/>
      <c r="BL145" s="358"/>
      <c r="BM145" s="358"/>
      <c r="BN145" s="358"/>
      <c r="BO145" s="358"/>
      <c r="BP145" s="64"/>
      <c r="BX145" s="114"/>
      <c r="BY145" s="115"/>
      <c r="BZ145" s="115"/>
      <c r="CA145" s="115"/>
      <c r="CB145" s="115"/>
    </row>
    <row r="146" spans="55:80" ht="15.75">
      <c r="BC146" s="114"/>
      <c r="BD146" s="114"/>
      <c r="BE146" s="297"/>
      <c r="BF146" s="295"/>
      <c r="BG146" s="114"/>
      <c r="BH146" s="358"/>
      <c r="BI146" s="358"/>
      <c r="BJ146" s="358"/>
      <c r="BK146" s="358"/>
      <c r="BL146" s="358"/>
      <c r="BM146" s="358"/>
      <c r="BN146" s="358"/>
      <c r="BO146" s="358"/>
      <c r="BP146" s="64"/>
      <c r="BX146" s="114"/>
      <c r="BY146" s="115"/>
      <c r="BZ146" s="115"/>
      <c r="CA146" s="115"/>
      <c r="CB146" s="115"/>
    </row>
    <row r="147" spans="55:80" ht="15.75">
      <c r="BC147" s="114"/>
      <c r="BD147" s="114"/>
      <c r="BE147" s="297"/>
      <c r="BF147" s="295"/>
      <c r="BG147" s="114"/>
      <c r="BH147" s="358"/>
      <c r="BI147" s="358"/>
      <c r="BJ147" s="358"/>
      <c r="BK147" s="358"/>
      <c r="BL147" s="358"/>
      <c r="BM147" s="358"/>
      <c r="BN147" s="358"/>
      <c r="BO147" s="358"/>
      <c r="BP147" s="64"/>
      <c r="BX147" s="114"/>
      <c r="BY147" s="115"/>
      <c r="BZ147" s="115"/>
      <c r="CA147" s="115"/>
      <c r="CB147" s="115"/>
    </row>
    <row r="148" spans="55:80" ht="15.75">
      <c r="BC148" s="114"/>
      <c r="BD148" s="114"/>
      <c r="BE148" s="297"/>
      <c r="BF148" s="295"/>
      <c r="BG148" s="114"/>
      <c r="BH148" s="358"/>
      <c r="BI148" s="358"/>
      <c r="BJ148" s="358"/>
      <c r="BK148" s="358"/>
      <c r="BL148" s="358"/>
      <c r="BM148" s="358"/>
      <c r="BN148" s="358"/>
      <c r="BO148" s="358"/>
      <c r="BP148" s="64"/>
      <c r="BX148" s="114"/>
      <c r="BY148" s="115"/>
      <c r="BZ148" s="115"/>
      <c r="CA148" s="115"/>
      <c r="CB148" s="115"/>
    </row>
    <row r="149" spans="55:80" ht="15.75">
      <c r="BC149" s="114"/>
      <c r="BD149" s="114"/>
      <c r="BE149" s="297"/>
      <c r="BF149" s="295"/>
      <c r="BG149" s="114"/>
      <c r="BH149" s="358"/>
      <c r="BI149" s="358"/>
      <c r="BJ149" s="358"/>
      <c r="BK149" s="358"/>
      <c r="BL149" s="467"/>
      <c r="BM149" s="467"/>
      <c r="BN149" s="467"/>
      <c r="BO149" s="467"/>
      <c r="BP149" s="64"/>
      <c r="BX149" s="114"/>
      <c r="BY149" s="115"/>
      <c r="BZ149" s="116"/>
      <c r="CA149" s="116"/>
      <c r="CB149" s="116"/>
    </row>
    <row r="150" spans="55:80" ht="15.75">
      <c r="BC150" s="114"/>
      <c r="BD150" s="114"/>
      <c r="BE150" s="297"/>
      <c r="BF150" s="295"/>
      <c r="BG150" s="114"/>
      <c r="BH150" s="358"/>
      <c r="BI150" s="358"/>
      <c r="BJ150" s="358"/>
      <c r="BK150" s="358"/>
      <c r="BL150" s="358"/>
      <c r="BM150" s="358"/>
      <c r="BN150" s="358"/>
      <c r="BO150" s="358"/>
      <c r="BP150" s="64"/>
      <c r="BX150" s="114"/>
      <c r="BY150" s="115"/>
      <c r="BZ150" s="115"/>
      <c r="CA150" s="115"/>
      <c r="CB150" s="115"/>
    </row>
    <row r="151" spans="55:80" ht="15.75">
      <c r="BC151" s="114"/>
      <c r="BD151" s="114"/>
      <c r="BE151" s="297"/>
      <c r="BF151" s="295"/>
      <c r="BG151" s="114"/>
      <c r="BH151" s="358"/>
      <c r="BI151" s="358"/>
      <c r="BJ151" s="358"/>
      <c r="BK151" s="358"/>
      <c r="BL151" s="358"/>
      <c r="BM151" s="358"/>
      <c r="BN151" s="358"/>
      <c r="BO151" s="358"/>
      <c r="BP151" s="64"/>
      <c r="BX151" s="114"/>
      <c r="BY151" s="115"/>
      <c r="BZ151" s="115"/>
      <c r="CA151" s="115"/>
      <c r="CB151" s="115"/>
    </row>
    <row r="152" spans="55:80" ht="15.75">
      <c r="BC152" s="114"/>
      <c r="BD152" s="114"/>
      <c r="BE152" s="297"/>
      <c r="BF152" s="295"/>
      <c r="BG152" s="114"/>
      <c r="BH152" s="358"/>
      <c r="BI152" s="358"/>
      <c r="BJ152" s="358"/>
      <c r="BK152" s="358"/>
      <c r="BL152" s="358"/>
      <c r="BM152" s="358"/>
      <c r="BN152" s="358"/>
      <c r="BO152" s="358"/>
      <c r="BP152" s="64"/>
      <c r="BX152" s="114"/>
      <c r="BY152" s="115"/>
      <c r="BZ152" s="115"/>
      <c r="CA152" s="115"/>
      <c r="CB152" s="115"/>
    </row>
    <row r="153" spans="55:80" ht="15.75">
      <c r="BC153" s="114"/>
      <c r="BD153" s="114"/>
      <c r="BE153" s="297"/>
      <c r="BF153" s="295"/>
      <c r="BG153" s="114"/>
      <c r="BH153" s="358"/>
      <c r="BI153" s="358"/>
      <c r="BJ153" s="358"/>
      <c r="BK153" s="358"/>
      <c r="BL153" s="358"/>
      <c r="BM153" s="358"/>
      <c r="BN153" s="358"/>
      <c r="BO153" s="358"/>
      <c r="BP153" s="64"/>
      <c r="BX153" s="114"/>
      <c r="BY153" s="115"/>
      <c r="BZ153" s="115"/>
      <c r="CA153" s="115"/>
      <c r="CB153" s="115"/>
    </row>
    <row r="154" spans="55:80" ht="15.75">
      <c r="BC154" s="114"/>
      <c r="BD154" s="114"/>
      <c r="BE154" s="297"/>
      <c r="BF154" s="295"/>
      <c r="BG154" s="114"/>
      <c r="BH154" s="358"/>
      <c r="BI154" s="358"/>
      <c r="BJ154" s="358"/>
      <c r="BK154" s="358"/>
      <c r="BL154" s="358"/>
      <c r="BM154" s="358"/>
      <c r="BN154" s="358"/>
      <c r="BO154" s="358"/>
      <c r="BP154" s="64"/>
      <c r="BX154" s="114"/>
      <c r="BY154" s="115"/>
      <c r="BZ154" s="115"/>
      <c r="CA154" s="115"/>
      <c r="CB154" s="115"/>
    </row>
    <row r="155" spans="55:80" ht="15.75">
      <c r="BC155" s="114"/>
      <c r="BD155" s="114"/>
      <c r="BE155" s="297"/>
      <c r="BF155" s="295"/>
      <c r="BG155" s="114"/>
      <c r="BH155" s="358"/>
      <c r="BI155" s="358"/>
      <c r="BJ155" s="358"/>
      <c r="BK155" s="358"/>
      <c r="BL155" s="358"/>
      <c r="BM155" s="358"/>
      <c r="BN155" s="358"/>
      <c r="BO155" s="358"/>
      <c r="BP155" s="64"/>
      <c r="BX155" s="114"/>
      <c r="BY155" s="115"/>
      <c r="BZ155" s="115"/>
      <c r="CA155" s="115"/>
      <c r="CB155" s="115"/>
    </row>
    <row r="156" spans="55:80" ht="15.75">
      <c r="BC156" s="114"/>
      <c r="BD156" s="114"/>
      <c r="BE156" s="297"/>
      <c r="BF156" s="295"/>
      <c r="BG156" s="114"/>
      <c r="BH156" s="467"/>
      <c r="BI156" s="467"/>
      <c r="BJ156" s="467"/>
      <c r="BK156" s="467"/>
      <c r="BL156" s="358"/>
      <c r="BM156" s="358"/>
      <c r="BN156" s="358"/>
      <c r="BO156" s="358"/>
      <c r="BP156" s="64"/>
      <c r="BX156" s="114"/>
      <c r="BY156" s="116"/>
      <c r="BZ156" s="116"/>
      <c r="CA156" s="115"/>
      <c r="CB156" s="115"/>
    </row>
    <row r="157" spans="55:80" ht="15.75">
      <c r="BC157" s="114"/>
      <c r="BD157" s="114"/>
      <c r="BE157" s="297"/>
      <c r="BF157" s="295"/>
      <c r="BG157" s="114"/>
      <c r="BH157" s="467"/>
      <c r="BI157" s="467"/>
      <c r="BJ157" s="467"/>
      <c r="BK157" s="467"/>
      <c r="BL157" s="358"/>
      <c r="BM157" s="358"/>
      <c r="BN157" s="358"/>
      <c r="BO157" s="358"/>
      <c r="BP157" s="64"/>
      <c r="BX157" s="114"/>
      <c r="BY157" s="116"/>
      <c r="BZ157" s="116"/>
      <c r="CA157" s="115"/>
      <c r="CB157" s="115"/>
    </row>
    <row r="158" spans="55:80" ht="15.75">
      <c r="BC158" s="114"/>
      <c r="BD158" s="114"/>
      <c r="BE158" s="297"/>
      <c r="BF158" s="295"/>
      <c r="BG158" s="114"/>
      <c r="BH158" s="358"/>
      <c r="BI158" s="358"/>
      <c r="BJ158" s="358"/>
      <c r="BK158" s="358"/>
      <c r="BL158" s="358"/>
      <c r="BM158" s="358"/>
      <c r="BN158" s="358"/>
      <c r="BO158" s="358"/>
      <c r="BP158" s="64"/>
      <c r="BX158" s="114"/>
      <c r="BY158" s="115"/>
      <c r="BZ158" s="115"/>
      <c r="CA158" s="115"/>
      <c r="CB158" s="115"/>
    </row>
    <row r="159" spans="55:80" ht="15.75">
      <c r="BC159" s="114"/>
      <c r="BD159" s="114"/>
      <c r="BE159" s="297"/>
      <c r="BF159" s="295"/>
      <c r="BG159" s="114"/>
      <c r="BH159" s="358"/>
      <c r="BI159" s="358"/>
      <c r="BJ159" s="358"/>
      <c r="BK159" s="358"/>
      <c r="BL159" s="358"/>
      <c r="BM159" s="358"/>
      <c r="BN159" s="358"/>
      <c r="BO159" s="358"/>
      <c r="BP159" s="64"/>
      <c r="BX159" s="114"/>
      <c r="BY159" s="115"/>
      <c r="BZ159" s="115"/>
      <c r="CA159" s="115"/>
      <c r="CB159" s="115"/>
    </row>
    <row r="160" spans="55:80" ht="15.75">
      <c r="BC160" s="114"/>
      <c r="BD160" s="114"/>
      <c r="BE160" s="297"/>
      <c r="BF160" s="295"/>
      <c r="BG160" s="114"/>
      <c r="BH160" s="467"/>
      <c r="BI160" s="467"/>
      <c r="BJ160" s="467"/>
      <c r="BK160" s="467"/>
      <c r="BL160" s="358"/>
      <c r="BM160" s="358"/>
      <c r="BN160" s="358"/>
      <c r="BO160" s="358"/>
      <c r="BP160" s="64"/>
      <c r="BX160" s="114"/>
      <c r="BY160" s="116"/>
      <c r="BZ160" s="115"/>
      <c r="CA160" s="115"/>
      <c r="CB160" s="115"/>
    </row>
    <row r="161" spans="55:80" ht="15.75">
      <c r="BC161" s="114"/>
      <c r="BD161" s="114"/>
      <c r="BE161" s="297"/>
      <c r="BF161" s="295"/>
      <c r="BG161" s="114"/>
      <c r="BH161" s="467"/>
      <c r="BI161" s="467"/>
      <c r="BJ161" s="467"/>
      <c r="BK161" s="467"/>
      <c r="BL161" s="358"/>
      <c r="BM161" s="358"/>
      <c r="BN161" s="358"/>
      <c r="BO161" s="358"/>
      <c r="BP161" s="64"/>
      <c r="BX161" s="114"/>
      <c r="BY161" s="116"/>
      <c r="BZ161" s="115"/>
      <c r="CA161" s="115"/>
      <c r="CB161" s="115"/>
    </row>
    <row r="162" spans="55:80" ht="15.75">
      <c r="BC162" s="114"/>
      <c r="BD162" s="114"/>
      <c r="BE162" s="297"/>
      <c r="BF162" s="295"/>
      <c r="BG162" s="114"/>
      <c r="BH162" s="358"/>
      <c r="BI162" s="358"/>
      <c r="BJ162" s="358"/>
      <c r="BK162" s="358"/>
      <c r="BL162" s="358"/>
      <c r="BM162" s="358"/>
      <c r="BN162" s="358"/>
      <c r="BO162" s="358"/>
      <c r="BP162" s="64"/>
      <c r="BX162" s="114"/>
      <c r="BY162" s="115"/>
      <c r="BZ162" s="115"/>
      <c r="CA162" s="115"/>
      <c r="CB162" s="115"/>
    </row>
    <row r="163" spans="55:80" ht="15.75">
      <c r="BC163" s="114"/>
      <c r="BD163" s="114"/>
      <c r="BE163" s="297"/>
      <c r="BF163" s="295"/>
      <c r="BG163" s="114"/>
      <c r="BH163" s="358"/>
      <c r="BI163" s="358"/>
      <c r="BJ163" s="358"/>
      <c r="BK163" s="358"/>
      <c r="BL163" s="358"/>
      <c r="BM163" s="358"/>
      <c r="BN163" s="358"/>
      <c r="BO163" s="358"/>
      <c r="BP163" s="64"/>
      <c r="BX163" s="114"/>
      <c r="BY163" s="115"/>
      <c r="BZ163" s="115"/>
      <c r="CA163" s="115"/>
      <c r="CB163" s="115"/>
    </row>
    <row r="164" spans="55:80" ht="15.75">
      <c r="BC164" s="114"/>
      <c r="BD164" s="114"/>
      <c r="BE164" s="297"/>
      <c r="BF164" s="295"/>
      <c r="BG164" s="114"/>
      <c r="BH164" s="358"/>
      <c r="BI164" s="358"/>
      <c r="BJ164" s="358"/>
      <c r="BK164" s="358"/>
      <c r="BL164" s="358"/>
      <c r="BM164" s="358"/>
      <c r="BN164" s="358"/>
      <c r="BO164" s="358"/>
      <c r="BP164" s="64"/>
      <c r="BX164" s="114"/>
      <c r="BY164" s="115"/>
      <c r="BZ164" s="115"/>
      <c r="CA164" s="115"/>
      <c r="CB164" s="115"/>
    </row>
    <row r="165" spans="55:80" ht="15.75">
      <c r="BC165" s="114"/>
      <c r="BD165" s="114"/>
      <c r="BE165" s="297"/>
      <c r="BF165" s="295"/>
      <c r="BG165" s="114"/>
      <c r="BH165" s="358"/>
      <c r="BI165" s="358"/>
      <c r="BJ165" s="358"/>
      <c r="BK165" s="358"/>
      <c r="BL165" s="358"/>
      <c r="BM165" s="358"/>
      <c r="BN165" s="358"/>
      <c r="BO165" s="358"/>
      <c r="BP165" s="64"/>
      <c r="BX165" s="114"/>
      <c r="BY165" s="115"/>
      <c r="BZ165" s="115"/>
      <c r="CA165" s="115"/>
      <c r="CB165" s="115"/>
    </row>
    <row r="166" spans="55:80" ht="15.75">
      <c r="BC166" s="114"/>
      <c r="BD166" s="114"/>
      <c r="BE166" s="297"/>
      <c r="BF166" s="295"/>
      <c r="BG166" s="114"/>
      <c r="BH166" s="467"/>
      <c r="BI166" s="467"/>
      <c r="BJ166" s="467"/>
      <c r="BK166" s="467"/>
      <c r="BL166" s="358"/>
      <c r="BM166" s="358"/>
      <c r="BN166" s="358"/>
      <c r="BO166" s="358"/>
      <c r="BP166" s="64"/>
      <c r="BX166" s="114"/>
      <c r="BY166" s="116"/>
      <c r="BZ166" s="116"/>
      <c r="CA166" s="115"/>
      <c r="CB166" s="115"/>
    </row>
    <row r="167" spans="55:80" ht="15.75">
      <c r="BC167" s="114"/>
      <c r="BD167" s="114"/>
      <c r="BE167" s="297"/>
      <c r="BF167" s="295"/>
      <c r="BG167" s="114"/>
      <c r="BH167" s="358"/>
      <c r="BI167" s="358"/>
      <c r="BJ167" s="358"/>
      <c r="BK167" s="358"/>
      <c r="BL167" s="358"/>
      <c r="BM167" s="358"/>
      <c r="BN167" s="358"/>
      <c r="BO167" s="358"/>
      <c r="BP167" s="64"/>
      <c r="BX167" s="114"/>
      <c r="BY167" s="115"/>
      <c r="BZ167" s="115"/>
      <c r="CA167" s="115"/>
      <c r="CB167" s="115"/>
    </row>
    <row r="168" spans="55:80" ht="15.75">
      <c r="BC168" s="114"/>
      <c r="BD168" s="114"/>
      <c r="BE168" s="297"/>
      <c r="BF168" s="295"/>
      <c r="BG168" s="114"/>
      <c r="BH168" s="358"/>
      <c r="BI168" s="358"/>
      <c r="BJ168" s="358"/>
      <c r="BK168" s="358"/>
      <c r="BL168" s="358"/>
      <c r="BM168" s="358"/>
      <c r="BN168" s="358"/>
      <c r="BO168" s="358"/>
      <c r="BP168" s="64"/>
      <c r="BX168" s="114"/>
      <c r="BY168" s="115"/>
      <c r="BZ168" s="115"/>
      <c r="CA168" s="115"/>
      <c r="CB168" s="115"/>
    </row>
    <row r="169" spans="55:80" ht="15.75">
      <c r="BC169" s="114"/>
      <c r="BD169" s="114"/>
      <c r="BE169" s="297"/>
      <c r="BF169" s="295"/>
      <c r="BG169" s="114"/>
      <c r="BH169" s="358"/>
      <c r="BI169" s="358"/>
      <c r="BJ169" s="358"/>
      <c r="BK169" s="358"/>
      <c r="BL169" s="358"/>
      <c r="BM169" s="358"/>
      <c r="BN169" s="358"/>
      <c r="BO169" s="358"/>
      <c r="BP169" s="64"/>
      <c r="BX169" s="114"/>
      <c r="BY169" s="115"/>
      <c r="BZ169" s="115"/>
      <c r="CA169" s="115"/>
      <c r="CB169" s="115"/>
    </row>
    <row r="170" spans="55:80" ht="15.75">
      <c r="BC170" s="114"/>
      <c r="BD170" s="114"/>
      <c r="BE170" s="297"/>
      <c r="BF170" s="295"/>
      <c r="BG170" s="114"/>
      <c r="BH170" s="358"/>
      <c r="BI170" s="358"/>
      <c r="BJ170" s="358"/>
      <c r="BK170" s="358"/>
      <c r="BL170" s="358"/>
      <c r="BM170" s="358"/>
      <c r="BN170" s="358"/>
      <c r="BO170" s="358"/>
      <c r="BP170" s="64"/>
      <c r="BX170" s="114"/>
      <c r="BY170" s="115"/>
      <c r="BZ170" s="115"/>
      <c r="CA170" s="115"/>
      <c r="CB170" s="115"/>
    </row>
    <row r="171" spans="55:80" ht="15.75">
      <c r="BC171" s="114"/>
      <c r="BD171" s="114"/>
      <c r="BE171" s="297"/>
      <c r="BF171" s="295"/>
      <c r="BG171" s="114"/>
      <c r="BH171" s="358"/>
      <c r="BI171" s="358"/>
      <c r="BJ171" s="358"/>
      <c r="BK171" s="358"/>
      <c r="BL171" s="358"/>
      <c r="BM171" s="358"/>
      <c r="BN171" s="358"/>
      <c r="BO171" s="358"/>
      <c r="BP171" s="64"/>
      <c r="BX171" s="114"/>
      <c r="BY171" s="115"/>
      <c r="BZ171" s="115"/>
      <c r="CA171" s="115"/>
      <c r="CB171" s="115"/>
    </row>
    <row r="172" spans="55:80" ht="15.75">
      <c r="BC172" s="114"/>
      <c r="BD172" s="114"/>
      <c r="BE172" s="297"/>
      <c r="BF172" s="295"/>
      <c r="BG172" s="114"/>
      <c r="BH172" s="358"/>
      <c r="BI172" s="358"/>
      <c r="BJ172" s="358"/>
      <c r="BK172" s="358"/>
      <c r="BL172" s="358"/>
      <c r="BM172" s="358"/>
      <c r="BN172" s="358"/>
      <c r="BO172" s="358"/>
      <c r="BP172" s="64"/>
      <c r="BX172" s="114"/>
      <c r="BY172" s="115"/>
      <c r="BZ172" s="115"/>
      <c r="CA172" s="115"/>
      <c r="CB172" s="115"/>
    </row>
    <row r="173" spans="55:80" ht="15.75">
      <c r="BC173" s="114"/>
      <c r="BD173" s="114"/>
      <c r="BE173" s="297"/>
      <c r="BF173" s="295"/>
      <c r="BG173" s="114"/>
      <c r="BH173" s="358"/>
      <c r="BI173" s="358"/>
      <c r="BJ173" s="358"/>
      <c r="BK173" s="358"/>
      <c r="BL173" s="358"/>
      <c r="BM173" s="358"/>
      <c r="BN173" s="358"/>
      <c r="BO173" s="358"/>
      <c r="BP173" s="64"/>
      <c r="BX173" s="114"/>
      <c r="BY173" s="115"/>
      <c r="BZ173" s="115"/>
      <c r="CA173" s="115"/>
      <c r="CB173" s="115"/>
    </row>
    <row r="174" spans="55:80" ht="15.75">
      <c r="BC174" s="114"/>
      <c r="BD174" s="114"/>
      <c r="BE174" s="297"/>
      <c r="BF174" s="295"/>
      <c r="BG174" s="114"/>
      <c r="BH174" s="358"/>
      <c r="BI174" s="358"/>
      <c r="BJ174" s="358"/>
      <c r="BK174" s="358"/>
      <c r="BL174" s="358"/>
      <c r="BM174" s="358"/>
      <c r="BN174" s="358"/>
      <c r="BO174" s="358"/>
      <c r="BP174" s="64"/>
      <c r="BX174" s="114"/>
      <c r="BY174" s="115"/>
      <c r="BZ174" s="115"/>
      <c r="CA174" s="115"/>
      <c r="CB174" s="115"/>
    </row>
    <row r="175" spans="55:80" ht="15.75">
      <c r="BC175" s="114"/>
      <c r="BD175" s="114"/>
      <c r="BE175" s="297"/>
      <c r="BF175" s="295"/>
      <c r="BG175" s="114"/>
      <c r="BH175" s="358"/>
      <c r="BI175" s="358"/>
      <c r="BJ175" s="358"/>
      <c r="BK175" s="358"/>
      <c r="BL175" s="358"/>
      <c r="BM175" s="358"/>
      <c r="BN175" s="358"/>
      <c r="BO175" s="358"/>
      <c r="BP175" s="64"/>
      <c r="BX175" s="114"/>
      <c r="BY175" s="115"/>
      <c r="BZ175" s="115"/>
      <c r="CA175" s="115"/>
      <c r="CB175" s="115"/>
    </row>
    <row r="176" spans="55:80" ht="15.75">
      <c r="BC176" s="114"/>
      <c r="BD176" s="114"/>
      <c r="BE176" s="297"/>
      <c r="BF176" s="295"/>
      <c r="BG176" s="114"/>
      <c r="BH176" s="358"/>
      <c r="BI176" s="358"/>
      <c r="BJ176" s="358"/>
      <c r="BK176" s="358"/>
      <c r="BL176" s="358"/>
      <c r="BM176" s="358"/>
      <c r="BN176" s="358"/>
      <c r="BO176" s="358"/>
      <c r="BP176" s="64"/>
      <c r="BX176" s="114"/>
      <c r="BY176" s="115"/>
      <c r="BZ176" s="115"/>
      <c r="CA176" s="115"/>
      <c r="CB176" s="115"/>
    </row>
    <row r="177" spans="55:80" ht="15.75">
      <c r="BC177" s="114"/>
      <c r="BD177" s="114"/>
      <c r="BE177" s="297"/>
      <c r="BF177" s="295"/>
      <c r="BG177" s="114"/>
      <c r="BH177" s="358"/>
      <c r="BI177" s="358"/>
      <c r="BJ177" s="358"/>
      <c r="BK177" s="358"/>
      <c r="BL177" s="358"/>
      <c r="BM177" s="358"/>
      <c r="BN177" s="358"/>
      <c r="BO177" s="358"/>
      <c r="BP177" s="64"/>
      <c r="BX177" s="114"/>
      <c r="BY177" s="115"/>
      <c r="BZ177" s="115"/>
      <c r="CA177" s="115"/>
      <c r="CB177" s="115"/>
    </row>
    <row r="178" spans="55:80" ht="15.75">
      <c r="BC178" s="114"/>
      <c r="BD178" s="114"/>
      <c r="BE178" s="297"/>
      <c r="BF178" s="295"/>
      <c r="BG178" s="114"/>
      <c r="BH178" s="358"/>
      <c r="BI178" s="358"/>
      <c r="BJ178" s="358"/>
      <c r="BK178" s="358"/>
      <c r="BL178" s="358"/>
      <c r="BM178" s="358"/>
      <c r="BN178" s="358"/>
      <c r="BO178" s="358"/>
      <c r="BP178" s="64"/>
      <c r="BX178" s="114"/>
      <c r="BY178" s="115"/>
      <c r="BZ178" s="115"/>
      <c r="CA178" s="115"/>
      <c r="CB178" s="115"/>
    </row>
    <row r="179" spans="55:80" ht="15.75">
      <c r="BC179" s="114"/>
      <c r="BD179" s="114"/>
      <c r="BE179" s="297"/>
      <c r="BF179" s="295"/>
      <c r="BG179" s="114"/>
      <c r="BH179" s="467"/>
      <c r="BI179" s="467"/>
      <c r="BJ179" s="467"/>
      <c r="BK179" s="467"/>
      <c r="BL179" s="358"/>
      <c r="BM179" s="358"/>
      <c r="BN179" s="358"/>
      <c r="BO179" s="358"/>
      <c r="BP179" s="64"/>
      <c r="BX179" s="114"/>
      <c r="BY179" s="116"/>
      <c r="BZ179" s="116"/>
      <c r="CA179" s="115"/>
      <c r="CB179" s="115"/>
    </row>
    <row r="180" spans="55:80" ht="15.75">
      <c r="BC180" s="114"/>
      <c r="BD180" s="114"/>
      <c r="BE180" s="297"/>
      <c r="BF180" s="295"/>
      <c r="BG180" s="114"/>
      <c r="BH180" s="358"/>
      <c r="BI180" s="358"/>
      <c r="BJ180" s="358"/>
      <c r="BK180" s="358"/>
      <c r="BL180" s="358"/>
      <c r="BM180" s="358"/>
      <c r="BN180" s="358"/>
      <c r="BO180" s="358"/>
      <c r="BP180" s="64"/>
      <c r="BX180" s="114"/>
      <c r="BY180" s="115"/>
      <c r="BZ180" s="115"/>
      <c r="CA180" s="115"/>
      <c r="CB180" s="115"/>
    </row>
    <row r="181" spans="55:80" ht="15.75">
      <c r="BC181" s="114"/>
      <c r="BD181" s="114"/>
      <c r="BE181" s="297"/>
      <c r="BF181" s="295"/>
      <c r="BG181" s="114"/>
      <c r="BH181" s="467"/>
      <c r="BI181" s="467"/>
      <c r="BJ181" s="467"/>
      <c r="BK181" s="467"/>
      <c r="BL181" s="358"/>
      <c r="BM181" s="358"/>
      <c r="BN181" s="358"/>
      <c r="BO181" s="358"/>
      <c r="BP181" s="64"/>
      <c r="BX181" s="114"/>
      <c r="BY181" s="116"/>
      <c r="BZ181" s="116"/>
      <c r="CA181" s="115"/>
      <c r="CB181" s="115"/>
    </row>
    <row r="182" spans="55:80" ht="15.75">
      <c r="BC182" s="114"/>
      <c r="BD182" s="114"/>
      <c r="BE182" s="297"/>
      <c r="BF182" s="295"/>
      <c r="BG182" s="114"/>
      <c r="BH182" s="467"/>
      <c r="BI182" s="467"/>
      <c r="BJ182" s="467"/>
      <c r="BK182" s="467"/>
      <c r="BL182" s="358"/>
      <c r="BM182" s="358"/>
      <c r="BN182" s="358"/>
      <c r="BO182" s="358"/>
      <c r="BP182" s="64"/>
      <c r="BX182" s="114"/>
      <c r="BY182" s="116"/>
      <c r="BZ182" s="116"/>
      <c r="CA182" s="115"/>
      <c r="CB182" s="115"/>
    </row>
    <row r="183" spans="55:80" ht="15.75">
      <c r="BC183" s="114"/>
      <c r="BD183" s="114"/>
      <c r="BE183" s="297"/>
      <c r="BF183" s="295"/>
      <c r="BG183" s="114"/>
      <c r="BH183" s="358"/>
      <c r="BI183" s="358"/>
      <c r="BJ183" s="358"/>
      <c r="BK183" s="358"/>
      <c r="BL183" s="358"/>
      <c r="BM183" s="358"/>
      <c r="BN183" s="358"/>
      <c r="BO183" s="358"/>
      <c r="BP183" s="64"/>
      <c r="BX183" s="114"/>
      <c r="BY183" s="115"/>
      <c r="BZ183" s="115"/>
      <c r="CA183" s="115"/>
      <c r="CB183" s="115"/>
    </row>
    <row r="184" spans="55:80" ht="15.75">
      <c r="BC184" s="114"/>
      <c r="BD184" s="114"/>
      <c r="BE184" s="297"/>
      <c r="BF184" s="295"/>
      <c r="BG184" s="114"/>
      <c r="BH184" s="358"/>
      <c r="BI184" s="358"/>
      <c r="BJ184" s="358"/>
      <c r="BK184" s="358"/>
      <c r="BL184" s="358"/>
      <c r="BM184" s="358"/>
      <c r="BN184" s="358"/>
      <c r="BO184" s="358"/>
      <c r="BP184" s="64"/>
      <c r="BX184" s="114"/>
      <c r="BY184" s="115"/>
      <c r="BZ184" s="115"/>
      <c r="CA184" s="115"/>
      <c r="CB184" s="115"/>
    </row>
    <row r="185" spans="55:80" ht="15.75">
      <c r="BC185" s="114"/>
      <c r="BD185" s="114"/>
      <c r="BE185" s="297"/>
      <c r="BF185" s="295"/>
      <c r="BG185" s="114"/>
      <c r="BH185" s="358"/>
      <c r="BI185" s="358"/>
      <c r="BJ185" s="358"/>
      <c r="BK185" s="358"/>
      <c r="BL185" s="358"/>
      <c r="BM185" s="358"/>
      <c r="BN185" s="358"/>
      <c r="BO185" s="358"/>
      <c r="BP185" s="64"/>
      <c r="BX185" s="114"/>
      <c r="BY185" s="115"/>
      <c r="BZ185" s="115"/>
      <c r="CA185" s="115"/>
      <c r="CB185" s="115"/>
    </row>
    <row r="186" spans="55:80" ht="15.75">
      <c r="BC186" s="114"/>
      <c r="BD186" s="114"/>
      <c r="BE186" s="297"/>
      <c r="BF186" s="295"/>
      <c r="BG186" s="114"/>
      <c r="BH186" s="358"/>
      <c r="BI186" s="358"/>
      <c r="BJ186" s="358"/>
      <c r="BK186" s="358"/>
      <c r="BL186" s="358"/>
      <c r="BM186" s="358"/>
      <c r="BN186" s="358"/>
      <c r="BO186" s="358"/>
      <c r="BP186" s="64"/>
      <c r="BX186" s="114"/>
      <c r="BY186" s="115"/>
      <c r="BZ186" s="115"/>
      <c r="CA186" s="115"/>
      <c r="CB186" s="115"/>
    </row>
    <row r="187" spans="55:80" ht="15.75">
      <c r="BC187" s="114"/>
      <c r="BD187" s="114"/>
      <c r="BE187" s="297"/>
      <c r="BF187" s="295"/>
      <c r="BG187" s="114"/>
      <c r="BH187" s="358"/>
      <c r="BI187" s="358"/>
      <c r="BJ187" s="358"/>
      <c r="BK187" s="358"/>
      <c r="BL187" s="358"/>
      <c r="BM187" s="358"/>
      <c r="BN187" s="358"/>
      <c r="BO187" s="358"/>
      <c r="BP187" s="64"/>
      <c r="BX187" s="114"/>
      <c r="BY187" s="115"/>
      <c r="BZ187" s="115"/>
      <c r="CA187" s="115"/>
      <c r="CB187" s="115"/>
    </row>
    <row r="188" spans="55:80" ht="15.75">
      <c r="BC188" s="114"/>
      <c r="BD188" s="114"/>
      <c r="BE188" s="297"/>
      <c r="BF188" s="295"/>
      <c r="BG188" s="114"/>
      <c r="BH188" s="358"/>
      <c r="BI188" s="358"/>
      <c r="BJ188" s="358"/>
      <c r="BK188" s="358"/>
      <c r="BL188" s="358"/>
      <c r="BM188" s="358"/>
      <c r="BN188" s="358"/>
      <c r="BO188" s="358"/>
      <c r="BP188" s="64"/>
      <c r="BX188" s="114"/>
      <c r="BY188" s="115"/>
      <c r="BZ188" s="115"/>
      <c r="CA188" s="115"/>
      <c r="CB188" s="115"/>
    </row>
    <row r="189" spans="55:80" ht="15.75">
      <c r="BC189" s="114"/>
      <c r="BD189" s="114"/>
      <c r="BE189" s="297"/>
      <c r="BF189" s="295"/>
      <c r="BG189" s="114"/>
      <c r="BH189" s="358"/>
      <c r="BI189" s="358"/>
      <c r="BJ189" s="358"/>
      <c r="BK189" s="358"/>
      <c r="BL189" s="358"/>
      <c r="BM189" s="358"/>
      <c r="BN189" s="358"/>
      <c r="BO189" s="358"/>
      <c r="BP189" s="64"/>
      <c r="BX189" s="114"/>
      <c r="BY189" s="115"/>
      <c r="BZ189" s="115"/>
      <c r="CA189" s="115"/>
      <c r="CB189" s="115"/>
    </row>
    <row r="190" spans="55:80" ht="15.75">
      <c r="BC190" s="114"/>
      <c r="BD190" s="114"/>
      <c r="BE190" s="297"/>
      <c r="BF190" s="295"/>
      <c r="BG190" s="114"/>
      <c r="BH190" s="358"/>
      <c r="BI190" s="358"/>
      <c r="BJ190" s="358"/>
      <c r="BK190" s="358"/>
      <c r="BL190" s="358"/>
      <c r="BM190" s="358"/>
      <c r="BN190" s="358"/>
      <c r="BO190" s="358"/>
      <c r="BP190" s="64"/>
      <c r="BX190" s="114"/>
      <c r="BY190" s="115"/>
      <c r="BZ190" s="115"/>
      <c r="CA190" s="115"/>
      <c r="CB190" s="115"/>
    </row>
    <row r="191" spans="55:80" ht="15.75">
      <c r="BC191" s="114"/>
      <c r="BD191" s="114"/>
      <c r="BE191" s="297"/>
      <c r="BF191" s="295"/>
      <c r="BG191" s="114"/>
      <c r="BH191" s="358"/>
      <c r="BI191" s="358"/>
      <c r="BJ191" s="358"/>
      <c r="BK191" s="358"/>
      <c r="BL191" s="358"/>
      <c r="BM191" s="358"/>
      <c r="BN191" s="358"/>
      <c r="BO191" s="358"/>
      <c r="BP191" s="64"/>
      <c r="BX191" s="114"/>
      <c r="BY191" s="115"/>
      <c r="BZ191" s="115"/>
      <c r="CA191" s="115"/>
      <c r="CB191" s="115"/>
    </row>
    <row r="192" spans="55:80" ht="15.75">
      <c r="BC192" s="114"/>
      <c r="BD192" s="114"/>
      <c r="BE192" s="297"/>
      <c r="BF192" s="295"/>
      <c r="BG192" s="114"/>
      <c r="BH192" s="358"/>
      <c r="BI192" s="358"/>
      <c r="BJ192" s="358"/>
      <c r="BK192" s="358"/>
      <c r="BL192" s="358"/>
      <c r="BM192" s="358"/>
      <c r="BN192" s="358"/>
      <c r="BO192" s="358"/>
      <c r="BP192" s="64"/>
      <c r="BX192" s="114"/>
      <c r="BY192" s="115"/>
      <c r="BZ192" s="115"/>
      <c r="CA192" s="115"/>
      <c r="CB192" s="115"/>
    </row>
    <row r="193" spans="55:80" ht="15.75">
      <c r="BC193" s="114"/>
      <c r="BD193" s="114"/>
      <c r="BE193" s="297"/>
      <c r="BF193" s="295"/>
      <c r="BG193" s="114"/>
      <c r="BH193" s="358"/>
      <c r="BI193" s="358"/>
      <c r="BJ193" s="358"/>
      <c r="BK193" s="358"/>
      <c r="BL193" s="358"/>
      <c r="BM193" s="358"/>
      <c r="BN193" s="358"/>
      <c r="BO193" s="358"/>
      <c r="BP193" s="64"/>
      <c r="BX193" s="114"/>
      <c r="BY193" s="115"/>
      <c r="BZ193" s="115"/>
      <c r="CA193" s="115"/>
      <c r="CB193" s="115"/>
    </row>
    <row r="194" spans="55:80" ht="15.75">
      <c r="BC194" s="114"/>
      <c r="BD194" s="114"/>
      <c r="BE194" s="297"/>
      <c r="BF194" s="295"/>
      <c r="BG194" s="114"/>
      <c r="BH194" s="358"/>
      <c r="BI194" s="358"/>
      <c r="BJ194" s="358"/>
      <c r="BK194" s="358"/>
      <c r="BL194" s="358"/>
      <c r="BM194" s="358"/>
      <c r="BN194" s="358"/>
      <c r="BO194" s="358"/>
      <c r="BP194" s="64"/>
      <c r="BX194" s="114"/>
      <c r="BY194" s="115"/>
      <c r="BZ194" s="115"/>
      <c r="CA194" s="115"/>
      <c r="CB194" s="115"/>
    </row>
    <row r="195" spans="55:80" ht="15.75">
      <c r="BC195" s="114"/>
      <c r="BD195" s="114"/>
      <c r="BE195" s="297"/>
      <c r="BF195" s="295"/>
      <c r="BG195" s="114"/>
      <c r="BH195" s="358"/>
      <c r="BI195" s="358"/>
      <c r="BJ195" s="358"/>
      <c r="BK195" s="358"/>
      <c r="BL195" s="358"/>
      <c r="BM195" s="358"/>
      <c r="BN195" s="358"/>
      <c r="BO195" s="358"/>
      <c r="BP195" s="64"/>
      <c r="BX195" s="114"/>
      <c r="BY195" s="115"/>
      <c r="BZ195" s="115"/>
      <c r="CA195" s="115"/>
      <c r="CB195" s="115"/>
    </row>
    <row r="196" spans="55:80" ht="15.75">
      <c r="BC196" s="114"/>
      <c r="BD196" s="114"/>
      <c r="BE196" s="297"/>
      <c r="BF196" s="295"/>
      <c r="BG196" s="114"/>
      <c r="BH196" s="358"/>
      <c r="BI196" s="358"/>
      <c r="BJ196" s="358"/>
      <c r="BK196" s="358"/>
      <c r="BL196" s="358"/>
      <c r="BM196" s="358"/>
      <c r="BN196" s="358"/>
      <c r="BO196" s="358"/>
      <c r="BP196" s="64"/>
      <c r="BX196" s="114"/>
      <c r="BY196" s="115"/>
      <c r="BZ196" s="115"/>
      <c r="CA196" s="115"/>
      <c r="CB196" s="115"/>
    </row>
    <row r="197" spans="55:80" ht="15.75">
      <c r="BC197" s="114"/>
      <c r="BD197" s="114"/>
      <c r="BE197" s="297"/>
      <c r="BF197" s="295"/>
      <c r="BG197" s="114"/>
      <c r="BH197" s="358"/>
      <c r="BI197" s="358"/>
      <c r="BJ197" s="358"/>
      <c r="BK197" s="358"/>
      <c r="BL197" s="358"/>
      <c r="BM197" s="358"/>
      <c r="BN197" s="358"/>
      <c r="BO197" s="358"/>
      <c r="BP197" s="64"/>
      <c r="BX197" s="114"/>
      <c r="BY197" s="115"/>
      <c r="BZ197" s="115"/>
      <c r="CA197" s="115"/>
      <c r="CB197" s="115"/>
    </row>
    <row r="198" spans="55:80" ht="15.75">
      <c r="BC198" s="114"/>
      <c r="BD198" s="114"/>
      <c r="BE198" s="297"/>
      <c r="BF198" s="295"/>
      <c r="BG198" s="114"/>
      <c r="BH198" s="358"/>
      <c r="BI198" s="358"/>
      <c r="BJ198" s="358"/>
      <c r="BK198" s="358"/>
      <c r="BL198" s="358"/>
      <c r="BM198" s="358"/>
      <c r="BN198" s="358"/>
      <c r="BO198" s="358"/>
      <c r="BP198" s="64"/>
      <c r="BX198" s="114"/>
      <c r="BY198" s="115"/>
      <c r="BZ198" s="115"/>
      <c r="CA198" s="115"/>
      <c r="CB198" s="115"/>
    </row>
    <row r="199" spans="55:80" ht="15.75">
      <c r="BC199" s="114"/>
      <c r="BD199" s="114"/>
      <c r="BE199" s="297"/>
      <c r="BF199" s="295"/>
      <c r="BG199" s="114"/>
      <c r="BH199" s="358"/>
      <c r="BI199" s="358"/>
      <c r="BJ199" s="358"/>
      <c r="BK199" s="358"/>
      <c r="BL199" s="358"/>
      <c r="BM199" s="358"/>
      <c r="BN199" s="358"/>
      <c r="BO199" s="358"/>
      <c r="BP199" s="64"/>
      <c r="BX199" s="114"/>
      <c r="BY199" s="115"/>
      <c r="BZ199" s="115"/>
      <c r="CA199" s="115"/>
      <c r="CB199" s="115"/>
    </row>
    <row r="200" spans="55:80" ht="15.75">
      <c r="BC200" s="114"/>
      <c r="BD200" s="114"/>
      <c r="BE200" s="297"/>
      <c r="BF200" s="295"/>
      <c r="BG200" s="114"/>
      <c r="BH200" s="358"/>
      <c r="BI200" s="358"/>
      <c r="BJ200" s="358"/>
      <c r="BK200" s="358"/>
      <c r="BL200" s="358"/>
      <c r="BM200" s="358"/>
      <c r="BN200" s="358"/>
      <c r="BO200" s="358"/>
      <c r="BP200" s="64"/>
      <c r="BX200" s="114"/>
      <c r="BY200" s="115"/>
      <c r="BZ200" s="115"/>
      <c r="CA200" s="115"/>
      <c r="CB200" s="115"/>
    </row>
    <row r="201" spans="55:80" ht="15.75">
      <c r="BC201" s="114"/>
      <c r="BD201" s="114"/>
      <c r="BE201" s="297"/>
      <c r="BF201" s="295"/>
      <c r="BG201" s="114"/>
      <c r="BH201" s="358"/>
      <c r="BI201" s="358"/>
      <c r="BJ201" s="358"/>
      <c r="BK201" s="358"/>
      <c r="BL201" s="358"/>
      <c r="BM201" s="358"/>
      <c r="BN201" s="358"/>
      <c r="BO201" s="358"/>
      <c r="BP201" s="64"/>
      <c r="BX201" s="114"/>
      <c r="BY201" s="115"/>
      <c r="BZ201" s="115"/>
      <c r="CA201" s="115"/>
      <c r="CB201" s="115"/>
    </row>
    <row r="202" spans="55:80" ht="15.75">
      <c r="BC202" s="114"/>
      <c r="BD202" s="114"/>
      <c r="BE202" s="297"/>
      <c r="BF202" s="295"/>
      <c r="BG202" s="114"/>
      <c r="BH202" s="358"/>
      <c r="BI202" s="358"/>
      <c r="BJ202" s="358"/>
      <c r="BK202" s="358"/>
      <c r="BL202" s="358"/>
      <c r="BM202" s="358"/>
      <c r="BN202" s="358"/>
      <c r="BO202" s="358"/>
      <c r="BP202" s="64"/>
      <c r="BX202" s="114"/>
      <c r="BY202" s="115"/>
      <c r="BZ202" s="115"/>
      <c r="CA202" s="115"/>
      <c r="CB202" s="115"/>
    </row>
    <row r="203" spans="55:80" ht="15.75">
      <c r="BC203" s="114"/>
      <c r="BD203" s="114"/>
      <c r="BE203" s="297"/>
      <c r="BF203" s="295"/>
      <c r="BG203" s="114"/>
      <c r="BH203" s="358"/>
      <c r="BI203" s="358"/>
      <c r="BJ203" s="358"/>
      <c r="BK203" s="358"/>
      <c r="BL203" s="358"/>
      <c r="BM203" s="358"/>
      <c r="BN203" s="358"/>
      <c r="BO203" s="358"/>
      <c r="BP203" s="64"/>
      <c r="BX203" s="114"/>
      <c r="BY203" s="115"/>
      <c r="BZ203" s="115"/>
      <c r="CA203" s="115"/>
      <c r="CB203" s="115"/>
    </row>
    <row r="204" spans="55:80" ht="15.75">
      <c r="BC204" s="114"/>
      <c r="BD204" s="114"/>
      <c r="BE204" s="297"/>
      <c r="BF204" s="295"/>
      <c r="BG204" s="114"/>
      <c r="BH204" s="358"/>
      <c r="BI204" s="358"/>
      <c r="BJ204" s="358"/>
      <c r="BK204" s="358"/>
      <c r="BL204" s="358"/>
      <c r="BM204" s="358"/>
      <c r="BN204" s="358"/>
      <c r="BO204" s="358"/>
      <c r="BP204" s="64"/>
      <c r="BX204" s="114"/>
      <c r="BY204" s="115"/>
      <c r="BZ204" s="115"/>
      <c r="CA204" s="115"/>
      <c r="CB204" s="115"/>
    </row>
    <row r="205" spans="55:80" ht="15.75">
      <c r="BC205" s="114"/>
      <c r="BD205" s="114"/>
      <c r="BE205" s="297"/>
      <c r="BF205" s="295"/>
      <c r="BG205" s="114"/>
      <c r="BH205" s="358"/>
      <c r="BI205" s="358"/>
      <c r="BJ205" s="358"/>
      <c r="BK205" s="358"/>
      <c r="BL205" s="358"/>
      <c r="BM205" s="358"/>
      <c r="BN205" s="358"/>
      <c r="BO205" s="358"/>
      <c r="BP205" s="64"/>
      <c r="BX205" s="114"/>
      <c r="BY205" s="115"/>
      <c r="BZ205" s="115"/>
      <c r="CA205" s="115"/>
      <c r="CB205" s="115"/>
    </row>
    <row r="206" spans="55:80" ht="15.75">
      <c r="BC206" s="114"/>
      <c r="BD206" s="114"/>
      <c r="BE206" s="297"/>
      <c r="BF206" s="295"/>
      <c r="BG206" s="114"/>
      <c r="BH206" s="358"/>
      <c r="BI206" s="358"/>
      <c r="BJ206" s="358"/>
      <c r="BK206" s="358"/>
      <c r="BL206" s="358"/>
      <c r="BM206" s="358"/>
      <c r="BN206" s="358"/>
      <c r="BO206" s="358"/>
      <c r="BP206" s="64"/>
      <c r="BX206" s="114"/>
      <c r="BY206" s="115"/>
      <c r="BZ206" s="115"/>
      <c r="CA206" s="115"/>
      <c r="CB206" s="115"/>
    </row>
    <row r="207" spans="55:80" ht="15.75">
      <c r="BC207" s="114"/>
      <c r="BD207" s="114"/>
      <c r="BE207" s="297"/>
      <c r="BF207" s="295"/>
      <c r="BG207" s="114"/>
      <c r="BH207" s="358"/>
      <c r="BI207" s="358"/>
      <c r="BJ207" s="358"/>
      <c r="BK207" s="358"/>
      <c r="BL207" s="358"/>
      <c r="BM207" s="358"/>
      <c r="BN207" s="358"/>
      <c r="BO207" s="358"/>
      <c r="BP207" s="64"/>
      <c r="BX207" s="114"/>
      <c r="BY207" s="115"/>
      <c r="BZ207" s="115"/>
      <c r="CA207" s="115"/>
      <c r="CB207" s="115"/>
    </row>
    <row r="208" spans="55:80" ht="15.75">
      <c r="BC208" s="114"/>
      <c r="BD208" s="114"/>
      <c r="BE208" s="297"/>
      <c r="BF208" s="295"/>
      <c r="BG208" s="114"/>
      <c r="BH208" s="358"/>
      <c r="BI208" s="358"/>
      <c r="BJ208" s="358"/>
      <c r="BK208" s="358"/>
      <c r="BL208" s="358"/>
      <c r="BM208" s="358"/>
      <c r="BN208" s="358"/>
      <c r="BO208" s="358"/>
      <c r="BP208" s="64"/>
      <c r="BX208" s="114"/>
      <c r="BY208" s="115"/>
      <c r="BZ208" s="115"/>
      <c r="CA208" s="115"/>
      <c r="CB208" s="115"/>
    </row>
    <row r="209" spans="55:80" ht="15.75">
      <c r="BC209" s="114"/>
      <c r="BD209" s="114"/>
      <c r="BE209" s="297"/>
      <c r="BF209" s="295"/>
      <c r="BG209" s="114"/>
      <c r="BH209" s="358"/>
      <c r="BI209" s="358"/>
      <c r="BJ209" s="358"/>
      <c r="BK209" s="358"/>
      <c r="BL209" s="358"/>
      <c r="BM209" s="358"/>
      <c r="BN209" s="358"/>
      <c r="BO209" s="358"/>
      <c r="BP209" s="64"/>
      <c r="BX209" s="114"/>
      <c r="BY209" s="115"/>
      <c r="BZ209" s="115"/>
      <c r="CA209" s="115"/>
      <c r="CB209" s="115"/>
    </row>
    <row r="210" spans="55:80" ht="15.75">
      <c r="BC210" s="114"/>
      <c r="BD210" s="114"/>
      <c r="BE210" s="297"/>
      <c r="BF210" s="295"/>
      <c r="BG210" s="114"/>
      <c r="BH210" s="358"/>
      <c r="BI210" s="358"/>
      <c r="BJ210" s="358"/>
      <c r="BK210" s="358"/>
      <c r="BL210" s="358"/>
      <c r="BM210" s="358"/>
      <c r="BN210" s="358"/>
      <c r="BO210" s="358"/>
      <c r="BP210" s="64"/>
      <c r="BX210" s="114"/>
      <c r="BY210" s="115"/>
      <c r="BZ210" s="115"/>
      <c r="CA210" s="115"/>
      <c r="CB210" s="115"/>
    </row>
    <row r="211" spans="55:80" ht="15.75">
      <c r="BC211" s="114"/>
      <c r="BD211" s="114"/>
      <c r="BE211" s="297"/>
      <c r="BF211" s="295"/>
      <c r="BG211" s="114"/>
      <c r="BH211" s="358"/>
      <c r="BI211" s="358"/>
      <c r="BJ211" s="358"/>
      <c r="BK211" s="358"/>
      <c r="BL211" s="358"/>
      <c r="BM211" s="358"/>
      <c r="BN211" s="358"/>
      <c r="BO211" s="358"/>
      <c r="BP211" s="64"/>
      <c r="BX211" s="114"/>
      <c r="BY211" s="115"/>
      <c r="BZ211" s="115"/>
      <c r="CA211" s="115"/>
      <c r="CB211" s="115"/>
    </row>
    <row r="212" spans="55:80" ht="15.75">
      <c r="BC212" s="114"/>
      <c r="BD212" s="114"/>
      <c r="BE212" s="297"/>
      <c r="BF212" s="295"/>
      <c r="BG212" s="114"/>
      <c r="BH212" s="358"/>
      <c r="BI212" s="358"/>
      <c r="BJ212" s="358"/>
      <c r="BK212" s="358"/>
      <c r="BL212" s="358"/>
      <c r="BM212" s="358"/>
      <c r="BN212" s="358"/>
      <c r="BO212" s="358"/>
      <c r="BP212" s="64"/>
      <c r="BX212" s="114"/>
      <c r="BY212" s="115"/>
      <c r="BZ212" s="115"/>
      <c r="CA212" s="115"/>
      <c r="CB212" s="115"/>
    </row>
    <row r="213" spans="55:80" ht="15.75">
      <c r="BC213" s="114"/>
      <c r="BD213" s="114"/>
      <c r="BE213" s="297"/>
      <c r="BF213" s="295"/>
      <c r="BG213" s="114"/>
      <c r="BH213" s="358"/>
      <c r="BI213" s="358"/>
      <c r="BJ213" s="358"/>
      <c r="BK213" s="358"/>
      <c r="BL213" s="358"/>
      <c r="BM213" s="358"/>
      <c r="BN213" s="358"/>
      <c r="BO213" s="358"/>
      <c r="BP213" s="64"/>
      <c r="BX213" s="114"/>
      <c r="BY213" s="115"/>
      <c r="BZ213" s="115"/>
      <c r="CA213" s="115"/>
      <c r="CB213" s="115"/>
    </row>
    <row r="214" spans="55:80" ht="15.75">
      <c r="BC214" s="114"/>
      <c r="BD214" s="114"/>
      <c r="BE214" s="297"/>
      <c r="BF214" s="295"/>
      <c r="BG214" s="114"/>
      <c r="BH214" s="358"/>
      <c r="BI214" s="358"/>
      <c r="BJ214" s="358"/>
      <c r="BK214" s="358"/>
      <c r="BL214" s="358"/>
      <c r="BM214" s="358"/>
      <c r="BN214" s="358"/>
      <c r="BO214" s="358"/>
      <c r="BP214" s="64"/>
      <c r="BX214" s="114"/>
      <c r="BY214" s="115"/>
      <c r="BZ214" s="115"/>
      <c r="CA214" s="115"/>
      <c r="CB214" s="115"/>
    </row>
    <row r="215" spans="55:80" ht="15.75">
      <c r="BC215" s="114"/>
      <c r="BD215" s="114"/>
      <c r="BE215" s="297"/>
      <c r="BF215" s="295"/>
      <c r="BG215" s="114"/>
      <c r="BH215" s="358"/>
      <c r="BI215" s="358"/>
      <c r="BJ215" s="358"/>
      <c r="BK215" s="358"/>
      <c r="BL215" s="358"/>
      <c r="BM215" s="358"/>
      <c r="BN215" s="358"/>
      <c r="BO215" s="358"/>
      <c r="BP215" s="64"/>
      <c r="BX215" s="114"/>
      <c r="BY215" s="115"/>
      <c r="BZ215" s="115"/>
      <c r="CA215" s="115"/>
      <c r="CB215" s="115"/>
    </row>
    <row r="216" spans="55:80" ht="15.75">
      <c r="BC216" s="114"/>
      <c r="BD216" s="114"/>
      <c r="BE216" s="297"/>
      <c r="BF216" s="295"/>
      <c r="BG216" s="114"/>
      <c r="BH216" s="358"/>
      <c r="BI216" s="358"/>
      <c r="BJ216" s="358"/>
      <c r="BK216" s="358"/>
      <c r="BL216" s="358"/>
      <c r="BM216" s="358"/>
      <c r="BN216" s="358"/>
      <c r="BO216" s="358"/>
      <c r="BP216" s="64"/>
      <c r="BX216" s="114"/>
      <c r="BY216" s="115"/>
      <c r="BZ216" s="115"/>
      <c r="CA216" s="115"/>
      <c r="CB216" s="115"/>
    </row>
    <row r="217" spans="55:80" ht="15.75">
      <c r="BC217" s="114"/>
      <c r="BD217" s="114"/>
      <c r="BE217" s="297"/>
      <c r="BF217" s="295"/>
      <c r="BG217" s="114"/>
      <c r="BH217" s="467"/>
      <c r="BI217" s="467"/>
      <c r="BJ217" s="467"/>
      <c r="BK217" s="467"/>
      <c r="BL217" s="358"/>
      <c r="BM217" s="358"/>
      <c r="BN217" s="467"/>
      <c r="BO217" s="467"/>
      <c r="BP217" s="64"/>
      <c r="BX217" s="114"/>
      <c r="BY217" s="116"/>
      <c r="BZ217" s="115"/>
      <c r="CA217" s="115"/>
      <c r="CB217" s="116"/>
    </row>
    <row r="218" spans="55:80" ht="15.75">
      <c r="BC218" s="114"/>
      <c r="BD218" s="114"/>
      <c r="BE218" s="297"/>
      <c r="BF218" s="295"/>
      <c r="BG218" s="114"/>
      <c r="BH218" s="467"/>
      <c r="BI218" s="467"/>
      <c r="BJ218" s="467"/>
      <c r="BK218" s="467"/>
      <c r="BL218" s="358"/>
      <c r="BM218" s="358"/>
      <c r="BN218" s="358"/>
      <c r="BO218" s="358"/>
      <c r="BP218" s="64"/>
      <c r="BX218" s="114"/>
      <c r="BY218" s="116"/>
      <c r="BZ218" s="115"/>
      <c r="CA218" s="115"/>
      <c r="CB218" s="115"/>
    </row>
    <row r="219" spans="55:80" ht="15.75">
      <c r="BC219" s="114"/>
      <c r="BD219" s="114"/>
      <c r="BE219" s="297"/>
      <c r="BF219" s="295"/>
      <c r="BG219" s="114"/>
      <c r="BH219" s="467"/>
      <c r="BI219" s="467"/>
      <c r="BJ219" s="467"/>
      <c r="BK219" s="467"/>
      <c r="BL219" s="358"/>
      <c r="BM219" s="358"/>
      <c r="BN219" s="358"/>
      <c r="BO219" s="358"/>
      <c r="BP219" s="64"/>
      <c r="BX219" s="114"/>
      <c r="BY219" s="116"/>
      <c r="BZ219" s="115"/>
      <c r="CA219" s="115"/>
      <c r="CB219" s="115"/>
    </row>
    <row r="220" spans="55:80" ht="15.75">
      <c r="BC220" s="114"/>
      <c r="BD220" s="114"/>
      <c r="BE220" s="297"/>
      <c r="BF220" s="295"/>
      <c r="BG220" s="114"/>
      <c r="BH220" s="467"/>
      <c r="BI220" s="467"/>
      <c r="BJ220" s="467"/>
      <c r="BK220" s="467"/>
      <c r="BL220" s="358"/>
      <c r="BM220" s="358"/>
      <c r="BN220" s="358"/>
      <c r="BO220" s="358"/>
      <c r="BP220" s="64"/>
      <c r="BX220" s="114"/>
      <c r="BY220" s="116"/>
      <c r="BZ220" s="115"/>
      <c r="CA220" s="115"/>
      <c r="CB220" s="115"/>
    </row>
    <row r="221" spans="55:80" ht="15.75">
      <c r="BC221" s="114"/>
      <c r="BD221" s="114"/>
      <c r="BE221" s="297"/>
      <c r="BF221" s="295"/>
      <c r="BG221" s="114"/>
      <c r="BH221" s="467"/>
      <c r="BI221" s="467"/>
      <c r="BJ221" s="467"/>
      <c r="BK221" s="467"/>
      <c r="BL221" s="358"/>
      <c r="BM221" s="358"/>
      <c r="BN221" s="358"/>
      <c r="BO221" s="358"/>
      <c r="BP221" s="64"/>
      <c r="BX221" s="114"/>
      <c r="BY221" s="116"/>
      <c r="BZ221" s="115"/>
      <c r="CA221" s="115"/>
      <c r="CB221" s="115"/>
    </row>
    <row r="222" spans="55:80" ht="15.75">
      <c r="BC222" s="114"/>
      <c r="BD222" s="114"/>
      <c r="BE222" s="297"/>
      <c r="BF222" s="295"/>
      <c r="BG222" s="114"/>
      <c r="BH222" s="467"/>
      <c r="BI222" s="467"/>
      <c r="BJ222" s="467"/>
      <c r="BK222" s="467"/>
      <c r="BL222" s="358"/>
      <c r="BM222" s="358"/>
      <c r="BN222" s="358"/>
      <c r="BO222" s="358"/>
      <c r="BP222" s="64"/>
      <c r="BX222" s="114"/>
      <c r="BY222" s="116"/>
      <c r="BZ222" s="115"/>
      <c r="CA222" s="115"/>
      <c r="CB222" s="115"/>
    </row>
    <row r="223" spans="55:80" ht="15.75">
      <c r="BC223" s="114"/>
      <c r="BD223" s="114"/>
      <c r="BE223" s="297"/>
      <c r="BF223" s="295"/>
      <c r="BG223" s="114"/>
      <c r="BH223" s="467"/>
      <c r="BI223" s="467"/>
      <c r="BJ223" s="467"/>
      <c r="BK223" s="467"/>
      <c r="BL223" s="358"/>
      <c r="BM223" s="358"/>
      <c r="BN223" s="358"/>
      <c r="BO223" s="358"/>
      <c r="BP223" s="64"/>
      <c r="BX223" s="114"/>
      <c r="BY223" s="116"/>
      <c r="BZ223" s="115"/>
      <c r="CA223" s="115"/>
      <c r="CB223" s="115"/>
    </row>
    <row r="224" spans="55:80" ht="15.75">
      <c r="BC224" s="114"/>
      <c r="BD224" s="114"/>
      <c r="BE224" s="297"/>
      <c r="BF224" s="295"/>
      <c r="BG224" s="114"/>
      <c r="BH224" s="358"/>
      <c r="BI224" s="358"/>
      <c r="BJ224" s="358"/>
      <c r="BK224" s="358"/>
      <c r="BL224" s="358"/>
      <c r="BM224" s="358"/>
      <c r="BN224" s="358"/>
      <c r="BO224" s="358"/>
      <c r="BP224" s="64"/>
      <c r="BX224" s="114"/>
      <c r="BY224" s="115"/>
      <c r="BZ224" s="115"/>
      <c r="CA224" s="115"/>
      <c r="CB224" s="115"/>
    </row>
    <row r="225" spans="55:80" ht="15.75">
      <c r="BC225" s="114"/>
      <c r="BD225" s="114"/>
      <c r="BE225" s="297"/>
      <c r="BF225" s="295"/>
      <c r="BG225" s="114"/>
      <c r="BH225" s="467"/>
      <c r="BI225" s="467"/>
      <c r="BJ225" s="467"/>
      <c r="BK225" s="467"/>
      <c r="BL225" s="358"/>
      <c r="BM225" s="358"/>
      <c r="BN225" s="358"/>
      <c r="BO225" s="358"/>
      <c r="BP225" s="64"/>
      <c r="BX225" s="114"/>
      <c r="BY225" s="116"/>
      <c r="BZ225" s="116"/>
      <c r="CA225" s="115"/>
      <c r="CB225" s="115"/>
    </row>
    <row r="226" spans="55:80" ht="15.75">
      <c r="BC226" s="114"/>
      <c r="BD226" s="114"/>
      <c r="BE226" s="297"/>
      <c r="BF226" s="295"/>
      <c r="BG226" s="114"/>
      <c r="BH226" s="358"/>
      <c r="BI226" s="358"/>
      <c r="BJ226" s="358"/>
      <c r="BK226" s="358"/>
      <c r="BL226" s="358"/>
      <c r="BM226" s="358"/>
      <c r="BN226" s="358"/>
      <c r="BO226" s="358"/>
      <c r="BP226" s="64"/>
      <c r="BX226" s="114"/>
      <c r="BY226" s="115"/>
      <c r="BZ226" s="115"/>
      <c r="CA226" s="115"/>
      <c r="CB226" s="115"/>
    </row>
    <row r="227" spans="55:80" ht="15.75">
      <c r="BC227" s="114"/>
      <c r="BD227" s="114"/>
      <c r="BE227" s="297"/>
      <c r="BF227" s="295"/>
      <c r="BG227" s="114"/>
      <c r="BH227" s="358"/>
      <c r="BI227" s="358"/>
      <c r="BJ227" s="358"/>
      <c r="BK227" s="358"/>
      <c r="BL227" s="358"/>
      <c r="BM227" s="358"/>
      <c r="BN227" s="358"/>
      <c r="BO227" s="358"/>
      <c r="BP227" s="64"/>
      <c r="BX227" s="114"/>
      <c r="BY227" s="115"/>
      <c r="BZ227" s="115"/>
      <c r="CA227" s="115"/>
      <c r="CB227" s="115"/>
    </row>
    <row r="228" spans="55:80" ht="15.75">
      <c r="BC228" s="114"/>
      <c r="BD228" s="114"/>
      <c r="BE228" s="297"/>
      <c r="BF228" s="295"/>
      <c r="BG228" s="114"/>
      <c r="BH228" s="358"/>
      <c r="BI228" s="358"/>
      <c r="BJ228" s="358"/>
      <c r="BK228" s="358"/>
      <c r="BL228" s="358"/>
      <c r="BM228" s="358"/>
      <c r="BN228" s="358"/>
      <c r="BO228" s="358"/>
      <c r="BP228" s="64"/>
      <c r="BX228" s="114"/>
      <c r="BY228" s="115"/>
      <c r="BZ228" s="115"/>
      <c r="CA228" s="115"/>
      <c r="CB228" s="115"/>
    </row>
    <row r="229" spans="55:80" ht="15.75">
      <c r="BC229" s="114"/>
      <c r="BD229" s="114"/>
      <c r="BE229" s="297"/>
      <c r="BF229" s="295"/>
      <c r="BG229" s="114"/>
      <c r="BH229" s="358"/>
      <c r="BI229" s="358"/>
      <c r="BJ229" s="358"/>
      <c r="BK229" s="358"/>
      <c r="BL229" s="358"/>
      <c r="BM229" s="358"/>
      <c r="BN229" s="358"/>
      <c r="BO229" s="358"/>
      <c r="BP229" s="64"/>
      <c r="BX229" s="114"/>
      <c r="BY229" s="115"/>
      <c r="BZ229" s="115"/>
      <c r="CA229" s="115"/>
      <c r="CB229" s="115"/>
    </row>
    <row r="230" spans="55:80" ht="15.75">
      <c r="BC230" s="114"/>
      <c r="BD230" s="114"/>
      <c r="BE230" s="297"/>
      <c r="BF230" s="295"/>
      <c r="BG230" s="114"/>
      <c r="BH230" s="358"/>
      <c r="BI230" s="358"/>
      <c r="BJ230" s="358"/>
      <c r="BK230" s="358"/>
      <c r="BL230" s="358"/>
      <c r="BM230" s="358"/>
      <c r="BN230" s="358"/>
      <c r="BO230" s="358"/>
      <c r="BP230" s="64"/>
      <c r="BX230" s="114"/>
      <c r="BY230" s="115"/>
      <c r="BZ230" s="115"/>
      <c r="CA230" s="115"/>
      <c r="CB230" s="115"/>
    </row>
    <row r="231" spans="55:80" ht="15.75">
      <c r="BC231" s="114"/>
      <c r="BD231" s="114"/>
      <c r="BE231" s="297"/>
      <c r="BF231" s="295"/>
      <c r="BG231" s="114"/>
      <c r="BH231" s="358"/>
      <c r="BI231" s="358"/>
      <c r="BJ231" s="358"/>
      <c r="BK231" s="358"/>
      <c r="BL231" s="358"/>
      <c r="BM231" s="358"/>
      <c r="BN231" s="358"/>
      <c r="BO231" s="358"/>
      <c r="BP231" s="64"/>
      <c r="BX231" s="114"/>
      <c r="BY231" s="115"/>
      <c r="BZ231" s="115"/>
      <c r="CA231" s="115"/>
      <c r="CB231" s="115"/>
    </row>
    <row r="232" spans="55:80" ht="15.75">
      <c r="BC232" s="114"/>
      <c r="BD232" s="114"/>
      <c r="BE232" s="297"/>
      <c r="BF232" s="295"/>
      <c r="BG232" s="114"/>
      <c r="BH232" s="467"/>
      <c r="BI232" s="467"/>
      <c r="BJ232" s="467"/>
      <c r="BK232" s="467"/>
      <c r="BL232" s="358"/>
      <c r="BM232" s="358"/>
      <c r="BN232" s="358"/>
      <c r="BO232" s="358"/>
      <c r="BP232" s="64"/>
      <c r="BX232" s="114"/>
      <c r="BY232" s="116"/>
      <c r="BZ232" s="116"/>
      <c r="CA232" s="115"/>
      <c r="CB232" s="115"/>
    </row>
    <row r="233" spans="55:80" ht="15.75">
      <c r="BC233" s="114"/>
      <c r="BD233" s="114"/>
      <c r="BE233" s="297"/>
      <c r="BF233" s="295"/>
      <c r="BG233" s="114"/>
      <c r="BH233" s="358"/>
      <c r="BI233" s="358"/>
      <c r="BJ233" s="358"/>
      <c r="BK233" s="358"/>
      <c r="BL233" s="358"/>
      <c r="BM233" s="358"/>
      <c r="BN233" s="358"/>
      <c r="BO233" s="358"/>
      <c r="BP233" s="64"/>
      <c r="BX233" s="114"/>
      <c r="BY233" s="115"/>
      <c r="BZ233" s="115"/>
      <c r="CA233" s="115"/>
      <c r="CB233" s="115"/>
    </row>
    <row r="234" spans="55:80" ht="15.75">
      <c r="BC234" s="114"/>
      <c r="BD234" s="114"/>
      <c r="BE234" s="297"/>
      <c r="BF234" s="295"/>
      <c r="BG234" s="114"/>
      <c r="BH234" s="358"/>
      <c r="BI234" s="358"/>
      <c r="BJ234" s="358"/>
      <c r="BK234" s="358"/>
      <c r="BL234" s="358"/>
      <c r="BM234" s="358"/>
      <c r="BN234" s="358"/>
      <c r="BO234" s="358"/>
      <c r="BP234" s="64"/>
      <c r="BX234" s="114"/>
      <c r="BY234" s="115"/>
      <c r="BZ234" s="115"/>
      <c r="CA234" s="115"/>
      <c r="CB234" s="115"/>
    </row>
    <row r="235" spans="55:80" ht="15.75">
      <c r="BC235" s="114"/>
      <c r="BD235" s="114"/>
      <c r="BE235" s="297"/>
      <c r="BF235" s="295"/>
      <c r="BG235" s="114"/>
      <c r="BH235" s="358"/>
      <c r="BI235" s="358"/>
      <c r="BJ235" s="358"/>
      <c r="BK235" s="358"/>
      <c r="BL235" s="358"/>
      <c r="BM235" s="358"/>
      <c r="BN235" s="358"/>
      <c r="BO235" s="358"/>
      <c r="BP235" s="64"/>
      <c r="BX235" s="114"/>
      <c r="BY235" s="115"/>
      <c r="BZ235" s="115"/>
      <c r="CA235" s="115"/>
      <c r="CB235" s="115"/>
    </row>
    <row r="236" spans="55:80" ht="15.75">
      <c r="BC236" s="114"/>
      <c r="BD236" s="114"/>
      <c r="BE236" s="297"/>
      <c r="BF236" s="295"/>
      <c r="BG236" s="114"/>
      <c r="BH236" s="467"/>
      <c r="BI236" s="467"/>
      <c r="BJ236" s="467"/>
      <c r="BK236" s="467"/>
      <c r="BL236" s="358"/>
      <c r="BM236" s="358"/>
      <c r="BN236" s="358"/>
      <c r="BO236" s="358"/>
      <c r="BP236" s="64"/>
      <c r="BX236" s="114"/>
      <c r="BY236" s="116"/>
      <c r="BZ236" s="116"/>
      <c r="CA236" s="115"/>
      <c r="CB236" s="115"/>
    </row>
    <row r="237" spans="55:80" ht="15.75">
      <c r="BC237" s="114"/>
      <c r="BD237" s="114"/>
      <c r="BE237" s="297"/>
      <c r="BF237" s="295"/>
      <c r="BG237" s="114"/>
      <c r="BH237" s="358"/>
      <c r="BI237" s="358"/>
      <c r="BJ237" s="358"/>
      <c r="BK237" s="358"/>
      <c r="BL237" s="358"/>
      <c r="BM237" s="358"/>
      <c r="BN237" s="358"/>
      <c r="BO237" s="358"/>
      <c r="BP237" s="64"/>
      <c r="BX237" s="114"/>
      <c r="BY237" s="115"/>
      <c r="BZ237" s="115"/>
      <c r="CA237" s="115"/>
      <c r="CB237" s="115"/>
    </row>
    <row r="238" spans="55:80" ht="15.75">
      <c r="BC238" s="114"/>
      <c r="BD238" s="114"/>
      <c r="BE238" s="297"/>
      <c r="BF238" s="295"/>
      <c r="BG238" s="114"/>
      <c r="BH238" s="358"/>
      <c r="BI238" s="358"/>
      <c r="BJ238" s="358"/>
      <c r="BK238" s="358"/>
      <c r="BL238" s="358"/>
      <c r="BM238" s="358"/>
      <c r="BN238" s="358"/>
      <c r="BO238" s="358"/>
      <c r="BP238" s="64"/>
      <c r="BX238" s="114"/>
      <c r="BY238" s="115"/>
      <c r="BZ238" s="115"/>
      <c r="CA238" s="115"/>
      <c r="CB238" s="115"/>
    </row>
    <row r="239" spans="55:80" ht="15.75">
      <c r="BC239" s="114"/>
      <c r="BD239" s="114"/>
      <c r="BE239" s="297"/>
      <c r="BF239" s="295"/>
      <c r="BG239" s="114"/>
      <c r="BH239" s="358"/>
      <c r="BI239" s="358"/>
      <c r="BJ239" s="358"/>
      <c r="BK239" s="358"/>
      <c r="BL239" s="358"/>
      <c r="BM239" s="358"/>
      <c r="BN239" s="358"/>
      <c r="BO239" s="358"/>
      <c r="BP239" s="64"/>
      <c r="BX239" s="114"/>
      <c r="BY239" s="115"/>
      <c r="BZ239" s="115"/>
      <c r="CA239" s="115"/>
      <c r="CB239" s="115"/>
    </row>
    <row r="240" spans="55:80" ht="15.75">
      <c r="BC240" s="114"/>
      <c r="BD240" s="114"/>
      <c r="BE240" s="297"/>
      <c r="BF240" s="295"/>
      <c r="BG240" s="114"/>
      <c r="BH240" s="358"/>
      <c r="BI240" s="358"/>
      <c r="BJ240" s="358"/>
      <c r="BK240" s="358"/>
      <c r="BL240" s="358"/>
      <c r="BM240" s="358"/>
      <c r="BN240" s="358"/>
      <c r="BO240" s="358"/>
      <c r="BP240" s="64"/>
      <c r="BX240" s="114"/>
      <c r="BY240" s="115"/>
      <c r="BZ240" s="115"/>
      <c r="CA240" s="115"/>
      <c r="CB240" s="115"/>
    </row>
    <row r="241" spans="55:80" ht="15.75">
      <c r="BC241" s="114"/>
      <c r="BD241" s="114"/>
      <c r="BE241" s="297"/>
      <c r="BF241" s="295"/>
      <c r="BG241" s="114"/>
      <c r="BH241" s="358"/>
      <c r="BI241" s="358"/>
      <c r="BJ241" s="358"/>
      <c r="BK241" s="358"/>
      <c r="BL241" s="358"/>
      <c r="BM241" s="358"/>
      <c r="BN241" s="358"/>
      <c r="BO241" s="358"/>
      <c r="BP241" s="64"/>
      <c r="BX241" s="114"/>
      <c r="BY241" s="115"/>
      <c r="BZ241" s="115"/>
      <c r="CA241" s="115"/>
      <c r="CB241" s="115"/>
    </row>
    <row r="242" spans="55:80" ht="15.75">
      <c r="BC242" s="114"/>
      <c r="BD242" s="114"/>
      <c r="BE242" s="297"/>
      <c r="BF242" s="295"/>
      <c r="BG242" s="114"/>
      <c r="BH242" s="358"/>
      <c r="BI242" s="358"/>
      <c r="BJ242" s="358"/>
      <c r="BK242" s="358"/>
      <c r="BL242" s="358"/>
      <c r="BM242" s="358"/>
      <c r="BN242" s="358"/>
      <c r="BO242" s="358"/>
      <c r="BP242" s="64"/>
      <c r="BX242" s="114"/>
      <c r="BY242" s="115"/>
      <c r="BZ242" s="115"/>
      <c r="CA242" s="115"/>
      <c r="CB242" s="115"/>
    </row>
    <row r="243" spans="55:80" ht="15.75">
      <c r="BC243" s="114"/>
      <c r="BD243" s="114"/>
      <c r="BE243" s="297"/>
      <c r="BF243" s="295"/>
      <c r="BG243" s="114"/>
      <c r="BH243" s="358"/>
      <c r="BI243" s="358"/>
      <c r="BJ243" s="358"/>
      <c r="BK243" s="358"/>
      <c r="BL243" s="358"/>
      <c r="BM243" s="358"/>
      <c r="BN243" s="358"/>
      <c r="BO243" s="358"/>
      <c r="BP243" s="64"/>
      <c r="BX243" s="114"/>
      <c r="BY243" s="115"/>
      <c r="BZ243" s="115"/>
      <c r="CA243" s="115"/>
      <c r="CB243" s="115"/>
    </row>
    <row r="244" spans="55:80" ht="15.75">
      <c r="BC244" s="114"/>
      <c r="BD244" s="114"/>
      <c r="BE244" s="297"/>
      <c r="BF244" s="295"/>
      <c r="BG244" s="114"/>
      <c r="BH244" s="358"/>
      <c r="BI244" s="358"/>
      <c r="BJ244" s="358"/>
      <c r="BK244" s="358"/>
      <c r="BL244" s="358"/>
      <c r="BM244" s="358"/>
      <c r="BN244" s="358"/>
      <c r="BO244" s="358"/>
      <c r="BP244" s="64"/>
      <c r="BX244" s="114"/>
      <c r="BY244" s="115"/>
      <c r="BZ244" s="115"/>
      <c r="CA244" s="115"/>
      <c r="CB244" s="115"/>
    </row>
    <row r="245" spans="55:80" ht="15.75">
      <c r="BC245" s="114"/>
      <c r="BD245" s="114"/>
      <c r="BE245" s="297"/>
      <c r="BF245" s="295"/>
      <c r="BG245" s="114"/>
      <c r="BH245" s="358"/>
      <c r="BI245" s="358"/>
      <c r="BJ245" s="358"/>
      <c r="BK245" s="358"/>
      <c r="BL245" s="358"/>
      <c r="BM245" s="358"/>
      <c r="BN245" s="358"/>
      <c r="BO245" s="358"/>
      <c r="BP245" s="64"/>
      <c r="BX245" s="114"/>
      <c r="BY245" s="115"/>
      <c r="BZ245" s="115"/>
      <c r="CA245" s="115"/>
      <c r="CB245" s="115"/>
    </row>
    <row r="246" spans="55:80" ht="15.75">
      <c r="BC246" s="114"/>
      <c r="BD246" s="114"/>
      <c r="BE246" s="297"/>
      <c r="BF246" s="295"/>
      <c r="BG246" s="114"/>
      <c r="BH246" s="358"/>
      <c r="BI246" s="358"/>
      <c r="BJ246" s="358"/>
      <c r="BK246" s="358"/>
      <c r="BL246" s="358"/>
      <c r="BM246" s="358"/>
      <c r="BN246" s="358"/>
      <c r="BO246" s="358"/>
      <c r="BP246" s="64"/>
      <c r="BX246" s="114"/>
      <c r="BY246" s="115"/>
      <c r="BZ246" s="115"/>
      <c r="CA246" s="115"/>
      <c r="CB246" s="115"/>
    </row>
    <row r="247" spans="55:80" ht="15.75">
      <c r="BC247" s="114"/>
      <c r="BD247" s="114"/>
      <c r="BE247" s="297"/>
      <c r="BF247" s="295"/>
      <c r="BG247" s="114"/>
      <c r="BH247" s="358"/>
      <c r="BI247" s="358"/>
      <c r="BJ247" s="358"/>
      <c r="BK247" s="358"/>
      <c r="BL247" s="358"/>
      <c r="BM247" s="358"/>
      <c r="BN247" s="358"/>
      <c r="BO247" s="358"/>
      <c r="BP247" s="64"/>
      <c r="BX247" s="114"/>
      <c r="BY247" s="115"/>
      <c r="BZ247" s="115"/>
      <c r="CA247" s="115"/>
      <c r="CB247" s="115"/>
    </row>
    <row r="248" spans="55:80" ht="15.75">
      <c r="BC248" s="114"/>
      <c r="BD248" s="114"/>
      <c r="BE248" s="297"/>
      <c r="BF248" s="295"/>
      <c r="BG248" s="114"/>
      <c r="BH248" s="358"/>
      <c r="BI248" s="358"/>
      <c r="BJ248" s="358"/>
      <c r="BK248" s="358"/>
      <c r="BL248" s="358"/>
      <c r="BM248" s="358"/>
      <c r="BN248" s="358"/>
      <c r="BO248" s="358"/>
      <c r="BP248" s="64"/>
      <c r="BX248" s="114"/>
      <c r="BY248" s="115"/>
      <c r="BZ248" s="115"/>
      <c r="CA248" s="115"/>
      <c r="CB248" s="115"/>
    </row>
    <row r="249" spans="55:80" ht="15.75">
      <c r="BC249" s="114"/>
      <c r="BD249" s="114"/>
      <c r="BE249" s="297"/>
      <c r="BF249" s="295"/>
      <c r="BG249" s="114"/>
      <c r="BH249" s="358"/>
      <c r="BI249" s="358"/>
      <c r="BJ249" s="358"/>
      <c r="BK249" s="358"/>
      <c r="BL249" s="358"/>
      <c r="BM249" s="358"/>
      <c r="BN249" s="358"/>
      <c r="BO249" s="358"/>
      <c r="BP249" s="64"/>
      <c r="BX249" s="114"/>
      <c r="BY249" s="115"/>
      <c r="BZ249" s="115"/>
      <c r="CA249" s="115"/>
      <c r="CB249" s="115"/>
    </row>
    <row r="250" spans="55:80" ht="15.75">
      <c r="BC250" s="114"/>
      <c r="BD250" s="114"/>
      <c r="BE250" s="297"/>
      <c r="BF250" s="295"/>
      <c r="BG250" s="114"/>
      <c r="BH250" s="358"/>
      <c r="BI250" s="358"/>
      <c r="BJ250" s="358"/>
      <c r="BK250" s="358"/>
      <c r="BL250" s="358"/>
      <c r="BM250" s="358"/>
      <c r="BN250" s="358"/>
      <c r="BO250" s="358"/>
      <c r="BP250" s="64"/>
      <c r="BX250" s="114"/>
      <c r="BY250" s="115"/>
      <c r="BZ250" s="115"/>
      <c r="CA250" s="115"/>
      <c r="CB250" s="115"/>
    </row>
    <row r="251" spans="55:80" ht="15.75">
      <c r="BC251" s="114"/>
      <c r="BD251" s="114"/>
      <c r="BE251" s="297"/>
      <c r="BF251" s="295"/>
      <c r="BG251" s="114"/>
      <c r="BH251" s="358"/>
      <c r="BI251" s="358"/>
      <c r="BJ251" s="358"/>
      <c r="BK251" s="358"/>
      <c r="BL251" s="358"/>
      <c r="BM251" s="358"/>
      <c r="BN251" s="358"/>
      <c r="BO251" s="358"/>
      <c r="BP251" s="64"/>
      <c r="BX251" s="114"/>
      <c r="BY251" s="115"/>
      <c r="BZ251" s="115"/>
      <c r="CA251" s="115"/>
      <c r="CB251" s="115"/>
    </row>
    <row r="252" spans="55:80" ht="15.75">
      <c r="BC252" s="114"/>
      <c r="BD252" s="114"/>
      <c r="BE252" s="297"/>
      <c r="BF252" s="295"/>
      <c r="BG252" s="114"/>
      <c r="BH252" s="358"/>
      <c r="BI252" s="358"/>
      <c r="BJ252" s="358"/>
      <c r="BK252" s="358"/>
      <c r="BL252" s="358"/>
      <c r="BM252" s="358"/>
      <c r="BN252" s="358"/>
      <c r="BO252" s="358"/>
      <c r="BP252" s="64"/>
      <c r="BX252" s="114"/>
      <c r="BY252" s="115"/>
      <c r="BZ252" s="115"/>
      <c r="CA252" s="115"/>
      <c r="CB252" s="115"/>
    </row>
    <row r="253" spans="55:80" ht="15.75">
      <c r="BC253" s="114"/>
      <c r="BD253" s="114"/>
      <c r="BE253" s="297"/>
      <c r="BF253" s="295"/>
      <c r="BG253" s="114"/>
      <c r="BH253" s="358"/>
      <c r="BI253" s="358"/>
      <c r="BJ253" s="358"/>
      <c r="BK253" s="358"/>
      <c r="BL253" s="358"/>
      <c r="BM253" s="358"/>
      <c r="BN253" s="358"/>
      <c r="BO253" s="358"/>
      <c r="BP253" s="64"/>
      <c r="BX253" s="114"/>
      <c r="BY253" s="115"/>
      <c r="BZ253" s="115"/>
      <c r="CA253" s="115"/>
      <c r="CB253" s="115"/>
    </row>
    <row r="254" spans="55:80" ht="15.75">
      <c r="BC254" s="114"/>
      <c r="BD254" s="114"/>
      <c r="BE254" s="297"/>
      <c r="BF254" s="295"/>
      <c r="BG254" s="114"/>
      <c r="BH254" s="467"/>
      <c r="BI254" s="467"/>
      <c r="BJ254" s="467"/>
      <c r="BK254" s="467"/>
      <c r="BL254" s="358"/>
      <c r="BM254" s="358"/>
      <c r="BN254" s="358"/>
      <c r="BO254" s="358"/>
      <c r="BP254" s="64"/>
      <c r="BX254" s="114"/>
      <c r="BY254" s="116"/>
      <c r="BZ254" s="116"/>
      <c r="CA254" s="115"/>
      <c r="CB254" s="115"/>
    </row>
    <row r="255" spans="55:80" ht="15.75">
      <c r="BC255" s="114"/>
      <c r="BD255" s="114"/>
      <c r="BE255" s="297"/>
      <c r="BF255" s="295"/>
      <c r="BG255" s="114"/>
      <c r="BH255" s="358"/>
      <c r="BI255" s="358"/>
      <c r="BJ255" s="358"/>
      <c r="BK255" s="358"/>
      <c r="BL255" s="358"/>
      <c r="BM255" s="358"/>
      <c r="BN255" s="358"/>
      <c r="BO255" s="358"/>
      <c r="BP255" s="64"/>
      <c r="BX255" s="114"/>
      <c r="BY255" s="115"/>
      <c r="BZ255" s="115"/>
      <c r="CA255" s="115"/>
      <c r="CB255" s="115"/>
    </row>
    <row r="256" spans="55:80" ht="15.75">
      <c r="BC256" s="114"/>
      <c r="BD256" s="114"/>
      <c r="BE256" s="297"/>
      <c r="BF256" s="295"/>
      <c r="BG256" s="114"/>
      <c r="BH256" s="467"/>
      <c r="BI256" s="467"/>
      <c r="BJ256" s="467"/>
      <c r="BK256" s="467"/>
      <c r="BL256" s="358"/>
      <c r="BM256" s="358"/>
      <c r="BN256" s="358"/>
      <c r="BO256" s="358"/>
      <c r="BP256" s="64"/>
      <c r="BX256" s="114"/>
      <c r="BY256" s="116"/>
      <c r="BZ256" s="115"/>
      <c r="CA256" s="115"/>
      <c r="CB256" s="115"/>
    </row>
    <row r="257" spans="55:80" ht="15.75">
      <c r="BC257" s="114"/>
      <c r="BD257" s="114"/>
      <c r="BE257" s="297"/>
      <c r="BF257" s="295"/>
      <c r="BG257" s="114"/>
      <c r="BH257" s="467"/>
      <c r="BI257" s="467"/>
      <c r="BJ257" s="467"/>
      <c r="BK257" s="467"/>
      <c r="BL257" s="358"/>
      <c r="BM257" s="358"/>
      <c r="BN257" s="358"/>
      <c r="BO257" s="358"/>
      <c r="BP257" s="64"/>
      <c r="BX257" s="114"/>
      <c r="BY257" s="116"/>
      <c r="BZ257" s="115"/>
      <c r="CA257" s="115"/>
      <c r="CB257" s="115"/>
    </row>
    <row r="258" spans="55:80" ht="15.75">
      <c r="BC258" s="114"/>
      <c r="BD258" s="114"/>
      <c r="BE258" s="297"/>
      <c r="BF258" s="295"/>
      <c r="BG258" s="114"/>
      <c r="BH258" s="358"/>
      <c r="BI258" s="358"/>
      <c r="BJ258" s="358"/>
      <c r="BK258" s="358"/>
      <c r="BL258" s="358"/>
      <c r="BM258" s="358"/>
      <c r="BN258" s="358"/>
      <c r="BO258" s="358"/>
      <c r="BP258" s="64"/>
      <c r="BX258" s="114"/>
      <c r="BY258" s="115"/>
      <c r="BZ258" s="115"/>
      <c r="CA258" s="115"/>
      <c r="CB258" s="115"/>
    </row>
    <row r="259" spans="55:80" ht="15.75">
      <c r="BC259" s="114"/>
      <c r="BD259" s="114"/>
      <c r="BE259" s="297"/>
      <c r="BF259" s="295"/>
      <c r="BG259" s="114"/>
      <c r="BH259" s="358"/>
      <c r="BI259" s="358"/>
      <c r="BJ259" s="358"/>
      <c r="BK259" s="358"/>
      <c r="BL259" s="358"/>
      <c r="BM259" s="358"/>
      <c r="BN259" s="358"/>
      <c r="BO259" s="358"/>
      <c r="BP259" s="64"/>
      <c r="BX259" s="114"/>
      <c r="BY259" s="115"/>
      <c r="BZ259" s="115"/>
      <c r="CA259" s="115"/>
      <c r="CB259" s="115"/>
    </row>
    <row r="260" spans="55:80" ht="15.75">
      <c r="BC260" s="114"/>
      <c r="BD260" s="114"/>
      <c r="BE260" s="297"/>
      <c r="BF260" s="295"/>
      <c r="BG260" s="114"/>
      <c r="BH260" s="358"/>
      <c r="BI260" s="358"/>
      <c r="BJ260" s="358"/>
      <c r="BK260" s="358"/>
      <c r="BL260" s="358"/>
      <c r="BM260" s="358"/>
      <c r="BN260" s="358"/>
      <c r="BO260" s="358"/>
      <c r="BP260" s="64"/>
      <c r="BX260" s="114"/>
      <c r="BY260" s="115"/>
      <c r="BZ260" s="115"/>
      <c r="CA260" s="115"/>
      <c r="CB260" s="115"/>
    </row>
    <row r="261" spans="55:80" ht="15.75">
      <c r="BC261" s="114"/>
      <c r="BD261" s="114"/>
      <c r="BE261" s="297"/>
      <c r="BF261" s="295"/>
      <c r="BG261" s="114"/>
      <c r="BH261" s="358"/>
      <c r="BI261" s="358"/>
      <c r="BJ261" s="358"/>
      <c r="BK261" s="358"/>
      <c r="BL261" s="358"/>
      <c r="BM261" s="358"/>
      <c r="BN261" s="358"/>
      <c r="BO261" s="358"/>
      <c r="BP261" s="64"/>
      <c r="BX261" s="114"/>
      <c r="BY261" s="115"/>
      <c r="BZ261" s="115"/>
      <c r="CA261" s="115"/>
      <c r="CB261" s="115"/>
    </row>
    <row r="262" spans="55:80" ht="15.75">
      <c r="BC262" s="114"/>
      <c r="BD262" s="114"/>
      <c r="BE262" s="297"/>
      <c r="BF262" s="295"/>
      <c r="BG262" s="114"/>
      <c r="BH262" s="358"/>
      <c r="BI262" s="358"/>
      <c r="BJ262" s="358"/>
      <c r="BK262" s="358"/>
      <c r="BL262" s="358"/>
      <c r="BM262" s="358"/>
      <c r="BN262" s="358"/>
      <c r="BO262" s="358"/>
      <c r="BP262" s="64"/>
      <c r="BX262" s="114"/>
      <c r="BY262" s="115"/>
      <c r="BZ262" s="115"/>
      <c r="CA262" s="115"/>
      <c r="CB262" s="115"/>
    </row>
    <row r="263" spans="55:80" ht="15.75">
      <c r="BC263" s="114"/>
      <c r="BD263" s="114"/>
      <c r="BE263" s="297"/>
      <c r="BF263" s="295"/>
      <c r="BG263" s="114"/>
      <c r="BH263" s="358"/>
      <c r="BI263" s="358"/>
      <c r="BJ263" s="358"/>
      <c r="BK263" s="358"/>
      <c r="BL263" s="358"/>
      <c r="BM263" s="358"/>
      <c r="BN263" s="358"/>
      <c r="BO263" s="358"/>
      <c r="BP263" s="64"/>
      <c r="BX263" s="114"/>
      <c r="BY263" s="115"/>
      <c r="BZ263" s="115"/>
      <c r="CA263" s="115"/>
      <c r="CB263" s="115"/>
    </row>
    <row r="264" spans="55:80" ht="15.75">
      <c r="BC264" s="114"/>
      <c r="BD264" s="114"/>
      <c r="BE264" s="297"/>
      <c r="BF264" s="295"/>
      <c r="BG264" s="114"/>
      <c r="BH264" s="358"/>
      <c r="BI264" s="358"/>
      <c r="BJ264" s="358"/>
      <c r="BK264" s="358"/>
      <c r="BL264" s="358"/>
      <c r="BM264" s="358"/>
      <c r="BN264" s="358"/>
      <c r="BO264" s="358"/>
      <c r="BP264" s="64"/>
      <c r="BX264" s="114"/>
      <c r="BY264" s="115"/>
      <c r="BZ264" s="115"/>
      <c r="CA264" s="115"/>
      <c r="CB264" s="115"/>
    </row>
    <row r="265" spans="55:80" ht="15.75">
      <c r="BC265" s="114"/>
      <c r="BD265" s="114"/>
      <c r="BE265" s="297"/>
      <c r="BF265" s="295"/>
      <c r="BG265" s="114"/>
      <c r="BH265" s="358"/>
      <c r="BI265" s="358"/>
      <c r="BJ265" s="358"/>
      <c r="BK265" s="358"/>
      <c r="BL265" s="358"/>
      <c r="BM265" s="358"/>
      <c r="BN265" s="358"/>
      <c r="BO265" s="358"/>
      <c r="BP265" s="64"/>
      <c r="BX265" s="114"/>
      <c r="BY265" s="115"/>
      <c r="BZ265" s="115"/>
      <c r="CA265" s="115"/>
      <c r="CB265" s="115"/>
    </row>
    <row r="266" spans="55:80" ht="15.75">
      <c r="BC266" s="114"/>
      <c r="BD266" s="114"/>
      <c r="BE266" s="297"/>
      <c r="BF266" s="295"/>
      <c r="BG266" s="114"/>
      <c r="BH266" s="358"/>
      <c r="BI266" s="358"/>
      <c r="BJ266" s="358"/>
      <c r="BK266" s="358"/>
      <c r="BL266" s="358"/>
      <c r="BM266" s="358"/>
      <c r="BN266" s="358"/>
      <c r="BO266" s="358"/>
      <c r="BP266" s="64"/>
      <c r="BX266" s="114"/>
      <c r="BY266" s="115"/>
      <c r="BZ266" s="115"/>
      <c r="CA266" s="115"/>
      <c r="CB266" s="115"/>
    </row>
    <row r="267" spans="55:80" ht="15.75">
      <c r="BC267" s="114"/>
      <c r="BD267" s="114"/>
      <c r="BE267" s="297"/>
      <c r="BF267" s="295"/>
      <c r="BG267" s="114"/>
      <c r="BH267" s="358"/>
      <c r="BI267" s="358"/>
      <c r="BJ267" s="358"/>
      <c r="BK267" s="358"/>
      <c r="BL267" s="358"/>
      <c r="BM267" s="358"/>
      <c r="BN267" s="358"/>
      <c r="BO267" s="358"/>
      <c r="BP267" s="64"/>
      <c r="BX267" s="114"/>
      <c r="BY267" s="115"/>
      <c r="BZ267" s="115"/>
      <c r="CA267" s="115"/>
      <c r="CB267" s="115"/>
    </row>
    <row r="268" spans="55:80" ht="15.75">
      <c r="BC268" s="114"/>
      <c r="BD268" s="114"/>
      <c r="BE268" s="297"/>
      <c r="BF268" s="295"/>
      <c r="BG268" s="114"/>
      <c r="BH268" s="358"/>
      <c r="BI268" s="358"/>
      <c r="BJ268" s="358"/>
      <c r="BK268" s="358"/>
      <c r="BL268" s="358"/>
      <c r="BM268" s="358"/>
      <c r="BN268" s="358"/>
      <c r="BO268" s="358"/>
      <c r="BP268" s="64"/>
      <c r="BX268" s="114"/>
      <c r="BY268" s="115"/>
      <c r="BZ268" s="115"/>
      <c r="CA268" s="115"/>
      <c r="CB268" s="115"/>
    </row>
    <row r="269" spans="55:80" ht="15.75">
      <c r="BC269" s="114"/>
      <c r="BD269" s="114"/>
      <c r="BE269" s="297"/>
      <c r="BF269" s="295"/>
      <c r="BG269" s="114"/>
      <c r="BH269" s="358"/>
      <c r="BI269" s="358"/>
      <c r="BJ269" s="358"/>
      <c r="BK269" s="358"/>
      <c r="BL269" s="358"/>
      <c r="BM269" s="358"/>
      <c r="BN269" s="358"/>
      <c r="BO269" s="358"/>
      <c r="BP269" s="64"/>
      <c r="BX269" s="114"/>
      <c r="BY269" s="115"/>
      <c r="BZ269" s="115"/>
      <c r="CA269" s="115"/>
      <c r="CB269" s="115"/>
    </row>
    <row r="270" spans="55:80" ht="15.75">
      <c r="BC270" s="114"/>
      <c r="BD270" s="114"/>
      <c r="BE270" s="297"/>
      <c r="BF270" s="295"/>
      <c r="BG270" s="114"/>
      <c r="BH270" s="358"/>
      <c r="BI270" s="358"/>
      <c r="BJ270" s="358"/>
      <c r="BK270" s="358"/>
      <c r="BL270" s="358"/>
      <c r="BM270" s="358"/>
      <c r="BN270" s="358"/>
      <c r="BO270" s="358"/>
      <c r="BP270" s="64"/>
      <c r="BX270" s="114"/>
      <c r="BY270" s="115"/>
      <c r="BZ270" s="115"/>
      <c r="CA270" s="115"/>
      <c r="CB270" s="115"/>
    </row>
    <row r="271" spans="55:80" ht="15.75">
      <c r="BC271" s="114"/>
      <c r="BD271" s="114"/>
      <c r="BE271" s="297"/>
      <c r="BF271" s="295"/>
      <c r="BG271" s="114"/>
      <c r="BH271" s="358"/>
      <c r="BI271" s="358"/>
      <c r="BJ271" s="358"/>
      <c r="BK271" s="358"/>
      <c r="BL271" s="358"/>
      <c r="BM271" s="358"/>
      <c r="BN271" s="358"/>
      <c r="BO271" s="358"/>
      <c r="BP271" s="64"/>
      <c r="BX271" s="114"/>
      <c r="BY271" s="115"/>
      <c r="BZ271" s="115"/>
      <c r="CA271" s="115"/>
      <c r="CB271" s="115"/>
    </row>
    <row r="272" spans="55:80" ht="15.75">
      <c r="BC272" s="114"/>
      <c r="BD272" s="114"/>
      <c r="BE272" s="297"/>
      <c r="BF272" s="295"/>
      <c r="BG272" s="114"/>
      <c r="BH272" s="358"/>
      <c r="BI272" s="358"/>
      <c r="BJ272" s="358"/>
      <c r="BK272" s="358"/>
      <c r="BL272" s="358"/>
      <c r="BM272" s="358"/>
      <c r="BN272" s="358"/>
      <c r="BO272" s="358"/>
      <c r="BP272" s="64"/>
      <c r="BX272" s="114"/>
      <c r="BY272" s="115"/>
      <c r="BZ272" s="115"/>
      <c r="CA272" s="115"/>
      <c r="CB272" s="115"/>
    </row>
    <row r="273" spans="55:80" ht="15.75">
      <c r="BC273" s="114"/>
      <c r="BD273" s="114"/>
      <c r="BE273" s="297"/>
      <c r="BF273" s="295"/>
      <c r="BG273" s="114"/>
      <c r="BH273" s="358"/>
      <c r="BI273" s="358"/>
      <c r="BJ273" s="358"/>
      <c r="BK273" s="358"/>
      <c r="BL273" s="358"/>
      <c r="BM273" s="358"/>
      <c r="BN273" s="358"/>
      <c r="BO273" s="358"/>
      <c r="BP273" s="64"/>
      <c r="BX273" s="114"/>
      <c r="BY273" s="115"/>
      <c r="BZ273" s="115"/>
      <c r="CA273" s="115"/>
      <c r="CB273" s="115"/>
    </row>
    <row r="274" spans="55:80" ht="15.75">
      <c r="BC274" s="114"/>
      <c r="BD274" s="114"/>
      <c r="BE274" s="297"/>
      <c r="BF274" s="295"/>
      <c r="BG274" s="114"/>
      <c r="BH274" s="358"/>
      <c r="BI274" s="358"/>
      <c r="BJ274" s="358"/>
      <c r="BK274" s="358"/>
      <c r="BL274" s="358"/>
      <c r="BM274" s="358"/>
      <c r="BN274" s="358"/>
      <c r="BO274" s="358"/>
      <c r="BP274" s="64"/>
      <c r="BX274" s="114"/>
      <c r="BY274" s="115"/>
      <c r="BZ274" s="115"/>
      <c r="CA274" s="115"/>
      <c r="CB274" s="115"/>
    </row>
    <row r="275" spans="55:80" ht="15.75">
      <c r="BC275" s="114"/>
      <c r="BD275" s="114"/>
      <c r="BE275" s="297"/>
      <c r="BF275" s="295"/>
      <c r="BG275" s="114"/>
      <c r="BH275" s="358"/>
      <c r="BI275" s="358"/>
      <c r="BJ275" s="358"/>
      <c r="BK275" s="358"/>
      <c r="BL275" s="358"/>
      <c r="BM275" s="358"/>
      <c r="BN275" s="358"/>
      <c r="BO275" s="358"/>
      <c r="BP275" s="64"/>
      <c r="BX275" s="114"/>
      <c r="BY275" s="115"/>
      <c r="BZ275" s="115"/>
      <c r="CA275" s="115"/>
      <c r="CB275" s="115"/>
    </row>
    <row r="276" spans="55:80" ht="15.75">
      <c r="BC276" s="114"/>
      <c r="BD276" s="114"/>
      <c r="BE276" s="297"/>
      <c r="BF276" s="295"/>
      <c r="BG276" s="114"/>
      <c r="BH276" s="358"/>
      <c r="BI276" s="358"/>
      <c r="BJ276" s="358"/>
      <c r="BK276" s="358"/>
      <c r="BL276" s="358"/>
      <c r="BM276" s="358"/>
      <c r="BN276" s="358"/>
      <c r="BO276" s="358"/>
      <c r="BP276" s="64"/>
      <c r="BX276" s="114"/>
      <c r="BY276" s="115"/>
      <c r="BZ276" s="115"/>
      <c r="CA276" s="115"/>
      <c r="CB276" s="115"/>
    </row>
    <row r="277" spans="55:80" ht="15.75">
      <c r="BC277" s="114"/>
      <c r="BD277" s="114"/>
      <c r="BE277" s="297"/>
      <c r="BF277" s="295"/>
      <c r="BG277" s="114"/>
      <c r="BH277" s="358"/>
      <c r="BI277" s="358"/>
      <c r="BJ277" s="358"/>
      <c r="BK277" s="358"/>
      <c r="BL277" s="358"/>
      <c r="BM277" s="358"/>
      <c r="BN277" s="358"/>
      <c r="BO277" s="358"/>
      <c r="BP277" s="64"/>
      <c r="BX277" s="114"/>
      <c r="BY277" s="115"/>
      <c r="BZ277" s="115"/>
      <c r="CA277" s="115"/>
      <c r="CB277" s="115"/>
    </row>
    <row r="278" spans="55:80" ht="15.75">
      <c r="BC278" s="114"/>
      <c r="BD278" s="114"/>
      <c r="BE278" s="297"/>
      <c r="BF278" s="295"/>
      <c r="BG278" s="114"/>
      <c r="BH278" s="358"/>
      <c r="BI278" s="358"/>
      <c r="BJ278" s="358"/>
      <c r="BK278" s="358"/>
      <c r="BL278" s="358"/>
      <c r="BM278" s="358"/>
      <c r="BN278" s="358"/>
      <c r="BO278" s="358"/>
      <c r="BP278" s="64"/>
      <c r="BX278" s="114"/>
      <c r="BY278" s="115"/>
      <c r="BZ278" s="115"/>
      <c r="CA278" s="115"/>
      <c r="CB278" s="115"/>
    </row>
    <row r="279" spans="55:80" ht="15.75">
      <c r="BC279" s="114"/>
      <c r="BD279" s="114"/>
      <c r="BE279" s="297"/>
      <c r="BF279" s="295"/>
      <c r="BG279" s="114"/>
      <c r="BH279" s="358"/>
      <c r="BI279" s="358"/>
      <c r="BJ279" s="358"/>
      <c r="BK279" s="358"/>
      <c r="BL279" s="358"/>
      <c r="BM279" s="358"/>
      <c r="BN279" s="358"/>
      <c r="BO279" s="358"/>
      <c r="BP279" s="64"/>
      <c r="BX279" s="114"/>
      <c r="BY279" s="115"/>
      <c r="BZ279" s="115"/>
      <c r="CA279" s="115"/>
      <c r="CB279" s="115"/>
    </row>
    <row r="280" spans="55:80" ht="15.75">
      <c r="BC280" s="114"/>
      <c r="BD280" s="114"/>
      <c r="BE280" s="297"/>
      <c r="BF280" s="295"/>
      <c r="BG280" s="114"/>
      <c r="BH280" s="358"/>
      <c r="BI280" s="358"/>
      <c r="BJ280" s="358"/>
      <c r="BK280" s="358"/>
      <c r="BL280" s="358"/>
      <c r="BM280" s="358"/>
      <c r="BN280" s="358"/>
      <c r="BO280" s="358"/>
      <c r="BP280" s="64"/>
      <c r="BX280" s="114"/>
      <c r="BY280" s="115"/>
      <c r="BZ280" s="115"/>
      <c r="CA280" s="115"/>
      <c r="CB280" s="115"/>
    </row>
    <row r="281" spans="55:80" ht="15.75">
      <c r="BC281" s="114"/>
      <c r="BD281" s="114"/>
      <c r="BE281" s="297"/>
      <c r="BF281" s="295"/>
      <c r="BG281" s="114"/>
      <c r="BH281" s="358"/>
      <c r="BI281" s="358"/>
      <c r="BJ281" s="358"/>
      <c r="BK281" s="358"/>
      <c r="BL281" s="358"/>
      <c r="BM281" s="358"/>
      <c r="BN281" s="358"/>
      <c r="BO281" s="358"/>
      <c r="BP281" s="64"/>
      <c r="BX281" s="114"/>
      <c r="BY281" s="115"/>
      <c r="BZ281" s="115"/>
      <c r="CA281" s="115"/>
      <c r="CB281" s="115"/>
    </row>
    <row r="282" spans="55:80" ht="15.75">
      <c r="BC282" s="114"/>
      <c r="BD282" s="114"/>
      <c r="BE282" s="297"/>
      <c r="BF282" s="295"/>
      <c r="BG282" s="114"/>
      <c r="BH282" s="358"/>
      <c r="BI282" s="358"/>
      <c r="BJ282" s="358"/>
      <c r="BK282" s="358"/>
      <c r="BL282" s="358"/>
      <c r="BM282" s="358"/>
      <c r="BN282" s="358"/>
      <c r="BO282" s="358"/>
      <c r="BP282" s="64"/>
      <c r="BX282" s="114"/>
      <c r="BY282" s="115"/>
      <c r="BZ282" s="115"/>
      <c r="CA282" s="115"/>
      <c r="CB282" s="115"/>
    </row>
    <row r="283" spans="55:80" ht="15.75">
      <c r="BC283" s="114"/>
      <c r="BD283" s="114"/>
      <c r="BE283" s="297"/>
      <c r="BF283" s="295"/>
      <c r="BG283" s="114"/>
      <c r="BH283" s="358"/>
      <c r="BI283" s="358"/>
      <c r="BJ283" s="358"/>
      <c r="BK283" s="358"/>
      <c r="BL283" s="358"/>
      <c r="BM283" s="358"/>
      <c r="BN283" s="358"/>
      <c r="BO283" s="358"/>
      <c r="BP283" s="64"/>
      <c r="BX283" s="114"/>
      <c r="BY283" s="115"/>
      <c r="BZ283" s="115"/>
      <c r="CA283" s="115"/>
      <c r="CB283" s="115"/>
    </row>
    <row r="284" spans="55:80" ht="15.75">
      <c r="BC284" s="114"/>
      <c r="BD284" s="114"/>
      <c r="BE284" s="297"/>
      <c r="BF284" s="295"/>
      <c r="BG284" s="114"/>
      <c r="BH284" s="358"/>
      <c r="BI284" s="358"/>
      <c r="BJ284" s="358"/>
      <c r="BK284" s="358"/>
      <c r="BL284" s="358"/>
      <c r="BM284" s="358"/>
      <c r="BN284" s="358"/>
      <c r="BO284" s="358"/>
      <c r="BP284" s="64"/>
      <c r="BX284" s="114"/>
      <c r="BY284" s="115"/>
      <c r="BZ284" s="115"/>
      <c r="CA284" s="115"/>
      <c r="CB284" s="115"/>
    </row>
    <row r="285" spans="55:80" ht="15.75">
      <c r="BC285" s="114"/>
      <c r="BD285" s="114"/>
      <c r="BE285" s="297"/>
      <c r="BF285" s="295"/>
      <c r="BG285" s="114"/>
      <c r="BH285" s="358"/>
      <c r="BI285" s="358"/>
      <c r="BJ285" s="358"/>
      <c r="BK285" s="358"/>
      <c r="BL285" s="358"/>
      <c r="BM285" s="358"/>
      <c r="BN285" s="358"/>
      <c r="BO285" s="358"/>
      <c r="BP285" s="64"/>
      <c r="BX285" s="114"/>
      <c r="BY285" s="115"/>
      <c r="BZ285" s="115"/>
      <c r="CA285" s="115"/>
      <c r="CB285" s="115"/>
    </row>
    <row r="286" spans="55:80" ht="15.75">
      <c r="BC286" s="114"/>
      <c r="BD286" s="114"/>
      <c r="BE286" s="297"/>
      <c r="BF286" s="295"/>
      <c r="BG286" s="114"/>
      <c r="BH286" s="358"/>
      <c r="BI286" s="358"/>
      <c r="BJ286" s="358"/>
      <c r="BK286" s="358"/>
      <c r="BL286" s="358"/>
      <c r="BM286" s="358"/>
      <c r="BN286" s="358"/>
      <c r="BO286" s="358"/>
      <c r="BP286" s="64"/>
      <c r="BX286" s="114"/>
      <c r="BY286" s="115"/>
      <c r="BZ286" s="115"/>
      <c r="CA286" s="115"/>
      <c r="CB286" s="115"/>
    </row>
    <row r="287" spans="55:80" ht="15.75">
      <c r="BC287" s="114"/>
      <c r="BD287" s="114"/>
      <c r="BE287" s="297"/>
      <c r="BF287" s="295"/>
      <c r="BG287" s="114"/>
      <c r="BH287" s="358"/>
      <c r="BI287" s="358"/>
      <c r="BJ287" s="358"/>
      <c r="BK287" s="358"/>
      <c r="BL287" s="358"/>
      <c r="BM287" s="358"/>
      <c r="BN287" s="358"/>
      <c r="BO287" s="358"/>
      <c r="BP287" s="64"/>
      <c r="BX287" s="114"/>
      <c r="BY287" s="115"/>
      <c r="BZ287" s="115"/>
      <c r="CA287" s="115"/>
      <c r="CB287" s="115"/>
    </row>
    <row r="288" spans="55:80" ht="15.75">
      <c r="BC288" s="114"/>
      <c r="BD288" s="114"/>
      <c r="BE288" s="297"/>
      <c r="BF288" s="295"/>
      <c r="BG288" s="114"/>
      <c r="BH288" s="358"/>
      <c r="BI288" s="358"/>
      <c r="BJ288" s="358"/>
      <c r="BK288" s="358"/>
      <c r="BL288" s="358"/>
      <c r="BM288" s="358"/>
      <c r="BN288" s="358"/>
      <c r="BO288" s="358"/>
      <c r="BP288" s="64"/>
      <c r="BX288" s="114"/>
      <c r="BY288" s="115"/>
      <c r="BZ288" s="115"/>
      <c r="CA288" s="115"/>
      <c r="CB288" s="115"/>
    </row>
    <row r="289" spans="55:80" ht="15.75">
      <c r="BC289" s="114"/>
      <c r="BD289" s="114"/>
      <c r="BE289" s="297"/>
      <c r="BF289" s="295"/>
      <c r="BG289" s="114"/>
      <c r="BH289" s="358"/>
      <c r="BI289" s="358"/>
      <c r="BJ289" s="358"/>
      <c r="BK289" s="358"/>
      <c r="BL289" s="358"/>
      <c r="BM289" s="358"/>
      <c r="BN289" s="358"/>
      <c r="BO289" s="358"/>
      <c r="BP289" s="64"/>
      <c r="BX289" s="114"/>
      <c r="BY289" s="115"/>
      <c r="BZ289" s="115"/>
      <c r="CA289" s="115"/>
      <c r="CB289" s="115"/>
    </row>
    <row r="290" spans="55:80" ht="15.75">
      <c r="BC290" s="114"/>
      <c r="BD290" s="114"/>
      <c r="BE290" s="297"/>
      <c r="BF290" s="295"/>
      <c r="BG290" s="114"/>
      <c r="BH290" s="358"/>
      <c r="BI290" s="358"/>
      <c r="BJ290" s="358"/>
      <c r="BK290" s="358"/>
      <c r="BL290" s="358"/>
      <c r="BM290" s="358"/>
      <c r="BN290" s="358"/>
      <c r="BO290" s="358"/>
      <c r="BP290" s="64"/>
      <c r="BX290" s="114"/>
      <c r="BY290" s="115"/>
      <c r="BZ290" s="115"/>
      <c r="CA290" s="115"/>
      <c r="CB290" s="115"/>
    </row>
    <row r="291" spans="55:80" ht="15.75">
      <c r="BC291" s="114"/>
      <c r="BD291" s="114"/>
      <c r="BE291" s="297"/>
      <c r="BF291" s="295"/>
      <c r="BG291" s="114"/>
      <c r="BH291" s="358"/>
      <c r="BI291" s="358"/>
      <c r="BJ291" s="358"/>
      <c r="BK291" s="358"/>
      <c r="BL291" s="358"/>
      <c r="BM291" s="358"/>
      <c r="BN291" s="358"/>
      <c r="BO291" s="358"/>
      <c r="BP291" s="64"/>
      <c r="BX291" s="114"/>
      <c r="BY291" s="115"/>
      <c r="BZ291" s="115"/>
      <c r="CA291" s="115"/>
      <c r="CB291" s="115"/>
    </row>
    <row r="292" spans="55:80" ht="15.75">
      <c r="BC292" s="114"/>
      <c r="BD292" s="114"/>
      <c r="BE292" s="297"/>
      <c r="BF292" s="295"/>
      <c r="BG292" s="114"/>
      <c r="BH292" s="358"/>
      <c r="BI292" s="358"/>
      <c r="BJ292" s="358"/>
      <c r="BK292" s="358"/>
      <c r="BL292" s="358"/>
      <c r="BM292" s="358"/>
      <c r="BN292" s="358"/>
      <c r="BO292" s="358"/>
      <c r="BP292" s="64"/>
      <c r="BX292" s="114"/>
      <c r="BY292" s="115"/>
      <c r="BZ292" s="115"/>
      <c r="CA292" s="115"/>
      <c r="CB292" s="115"/>
    </row>
    <row r="293" spans="55:80" ht="15.75">
      <c r="BC293" s="114"/>
      <c r="BD293" s="114"/>
      <c r="BE293" s="297"/>
      <c r="BF293" s="295"/>
      <c r="BG293" s="114"/>
      <c r="BH293" s="358"/>
      <c r="BI293" s="358"/>
      <c r="BJ293" s="358"/>
      <c r="BK293" s="358"/>
      <c r="BL293" s="358"/>
      <c r="BM293" s="358"/>
      <c r="BN293" s="358"/>
      <c r="BO293" s="358"/>
      <c r="BP293" s="64"/>
      <c r="BX293" s="114"/>
      <c r="BY293" s="115"/>
      <c r="BZ293" s="115"/>
      <c r="CA293" s="115"/>
      <c r="CB293" s="115"/>
    </row>
    <row r="294" spans="55:80" ht="15.75">
      <c r="BC294" s="114"/>
      <c r="BD294" s="114"/>
      <c r="BE294" s="297"/>
      <c r="BF294" s="295"/>
      <c r="BG294" s="114"/>
      <c r="BH294" s="467"/>
      <c r="BI294" s="467"/>
      <c r="BJ294" s="467"/>
      <c r="BK294" s="467"/>
      <c r="BL294" s="358"/>
      <c r="BM294" s="358"/>
      <c r="BN294" s="358"/>
      <c r="BO294" s="358"/>
      <c r="BP294" s="64"/>
      <c r="BX294" s="114"/>
      <c r="BY294" s="116"/>
      <c r="BZ294" s="116"/>
      <c r="CA294" s="115"/>
      <c r="CB294" s="115"/>
    </row>
    <row r="295" spans="55:80" ht="15.75">
      <c r="BC295" s="114"/>
      <c r="BD295" s="114"/>
      <c r="BE295" s="297"/>
      <c r="BF295" s="295"/>
      <c r="BG295" s="114"/>
      <c r="BH295" s="358"/>
      <c r="BI295" s="358"/>
      <c r="BJ295" s="358"/>
      <c r="BK295" s="358"/>
      <c r="BL295" s="358"/>
      <c r="BM295" s="358"/>
      <c r="BN295" s="358"/>
      <c r="BO295" s="358"/>
      <c r="BP295" s="64"/>
      <c r="BX295" s="114"/>
      <c r="BY295" s="115"/>
      <c r="BZ295" s="115"/>
      <c r="CA295" s="115"/>
      <c r="CB295" s="115"/>
    </row>
    <row r="296" spans="55:80" ht="15.75">
      <c r="BC296" s="114"/>
      <c r="BD296" s="114"/>
      <c r="BE296" s="297"/>
      <c r="BF296" s="295"/>
      <c r="BG296" s="114"/>
      <c r="BH296" s="358"/>
      <c r="BI296" s="358"/>
      <c r="BJ296" s="358"/>
      <c r="BK296" s="358"/>
      <c r="BL296" s="358"/>
      <c r="BM296" s="358"/>
      <c r="BN296" s="358"/>
      <c r="BO296" s="358"/>
      <c r="BP296" s="64"/>
      <c r="BX296" s="114"/>
      <c r="BY296" s="115"/>
      <c r="BZ296" s="115"/>
      <c r="CA296" s="115"/>
      <c r="CB296" s="115"/>
    </row>
    <row r="297" spans="55:80" ht="15.75">
      <c r="BC297" s="114"/>
      <c r="BD297" s="114"/>
      <c r="BE297" s="297"/>
      <c r="BF297" s="295"/>
      <c r="BG297" s="114"/>
      <c r="BH297" s="358"/>
      <c r="BI297" s="358"/>
      <c r="BJ297" s="358"/>
      <c r="BK297" s="358"/>
      <c r="BL297" s="358"/>
      <c r="BM297" s="358"/>
      <c r="BN297" s="358"/>
      <c r="BO297" s="358"/>
      <c r="BP297" s="64"/>
      <c r="BX297" s="114"/>
      <c r="BY297" s="115"/>
      <c r="BZ297" s="115"/>
      <c r="CA297" s="115"/>
      <c r="CB297" s="115"/>
    </row>
    <row r="298" spans="55:80" ht="15.75">
      <c r="BC298" s="114"/>
      <c r="BD298" s="114"/>
      <c r="BE298" s="297"/>
      <c r="BF298" s="295"/>
      <c r="BG298" s="114"/>
      <c r="BH298" s="358"/>
      <c r="BI298" s="358"/>
      <c r="BJ298" s="358"/>
      <c r="BK298" s="358"/>
      <c r="BL298" s="358"/>
      <c r="BM298" s="358"/>
      <c r="BN298" s="358"/>
      <c r="BO298" s="358"/>
      <c r="BP298" s="64"/>
      <c r="BX298" s="114"/>
      <c r="BY298" s="115"/>
      <c r="BZ298" s="115"/>
      <c r="CA298" s="115"/>
      <c r="CB298" s="115"/>
    </row>
    <row r="299" spans="55:80" ht="15.75">
      <c r="BC299" s="114"/>
      <c r="BD299" s="114"/>
      <c r="BE299" s="297"/>
      <c r="BF299" s="295"/>
      <c r="BG299" s="114"/>
      <c r="BH299" s="467"/>
      <c r="BI299" s="467"/>
      <c r="BJ299" s="467"/>
      <c r="BK299" s="467"/>
      <c r="BL299" s="358"/>
      <c r="BM299" s="358"/>
      <c r="BN299" s="358"/>
      <c r="BO299" s="358"/>
      <c r="BP299" s="64"/>
      <c r="BX299" s="114"/>
      <c r="BY299" s="116"/>
      <c r="BZ299" s="116"/>
      <c r="CA299" s="115"/>
      <c r="CB299" s="115"/>
    </row>
    <row r="300" spans="55:80" ht="15.75">
      <c r="BC300" s="114"/>
      <c r="BD300" s="114"/>
      <c r="BE300" s="297"/>
      <c r="BF300" s="295"/>
      <c r="BG300" s="114"/>
      <c r="BH300" s="467"/>
      <c r="BI300" s="467"/>
      <c r="BJ300" s="467"/>
      <c r="BK300" s="467"/>
      <c r="BL300" s="358"/>
      <c r="BM300" s="358"/>
      <c r="BN300" s="358"/>
      <c r="BO300" s="358"/>
      <c r="BP300" s="64"/>
      <c r="BX300" s="114"/>
      <c r="BY300" s="116"/>
      <c r="BZ300" s="116"/>
      <c r="CA300" s="115"/>
      <c r="CB300" s="115"/>
    </row>
    <row r="301" spans="55:80" ht="15.75">
      <c r="BC301" s="114"/>
      <c r="BD301" s="114"/>
      <c r="BE301" s="297"/>
      <c r="BF301" s="295"/>
      <c r="BG301" s="114"/>
      <c r="BH301" s="358"/>
      <c r="BI301" s="358"/>
      <c r="BJ301" s="358"/>
      <c r="BK301" s="358"/>
      <c r="BL301" s="358"/>
      <c r="BM301" s="358"/>
      <c r="BN301" s="358"/>
      <c r="BO301" s="358"/>
      <c r="BP301" s="64"/>
      <c r="BX301" s="114"/>
      <c r="BY301" s="115"/>
      <c r="BZ301" s="115"/>
      <c r="CA301" s="115"/>
      <c r="CB301" s="115"/>
    </row>
    <row r="302" spans="55:80" ht="15.75">
      <c r="BC302" s="114"/>
      <c r="BD302" s="114"/>
      <c r="BE302" s="297"/>
      <c r="BF302" s="295"/>
      <c r="BG302" s="114"/>
      <c r="BH302" s="358"/>
      <c r="BI302" s="358"/>
      <c r="BJ302" s="358"/>
      <c r="BK302" s="358"/>
      <c r="BL302" s="358"/>
      <c r="BM302" s="358"/>
      <c r="BN302" s="358"/>
      <c r="BO302" s="358"/>
      <c r="BP302" s="64"/>
      <c r="BX302" s="114"/>
      <c r="BY302" s="115"/>
      <c r="BZ302" s="115"/>
      <c r="CA302" s="115"/>
      <c r="CB302" s="115"/>
    </row>
    <row r="303" spans="55:80" ht="15.75">
      <c r="BC303" s="114"/>
      <c r="BD303" s="114"/>
      <c r="BE303" s="297"/>
      <c r="BF303" s="295"/>
      <c r="BG303" s="114"/>
      <c r="BH303" s="358"/>
      <c r="BI303" s="358"/>
      <c r="BJ303" s="358"/>
      <c r="BK303" s="358"/>
      <c r="BL303" s="358"/>
      <c r="BM303" s="358"/>
      <c r="BN303" s="358"/>
      <c r="BO303" s="358"/>
      <c r="BP303" s="64"/>
      <c r="BX303" s="114"/>
      <c r="BY303" s="115"/>
      <c r="BZ303" s="115"/>
      <c r="CA303" s="115"/>
      <c r="CB303" s="115"/>
    </row>
    <row r="304" spans="55:80" ht="15.75">
      <c r="BC304" s="114"/>
      <c r="BD304" s="114"/>
      <c r="BE304" s="297"/>
      <c r="BF304" s="295"/>
      <c r="BG304" s="114"/>
      <c r="BH304" s="358"/>
      <c r="BI304" s="358"/>
      <c r="BJ304" s="358"/>
      <c r="BK304" s="358"/>
      <c r="BL304" s="358"/>
      <c r="BM304" s="358"/>
      <c r="BN304" s="358"/>
      <c r="BO304" s="358"/>
      <c r="BP304" s="64"/>
      <c r="BX304" s="114"/>
      <c r="BY304" s="115"/>
      <c r="BZ304" s="115"/>
      <c r="CA304" s="115"/>
      <c r="CB304" s="115"/>
    </row>
    <row r="305" spans="55:80" ht="15.75">
      <c r="BC305" s="114"/>
      <c r="BD305" s="114"/>
      <c r="BE305" s="297"/>
      <c r="BF305" s="295"/>
      <c r="BG305" s="114"/>
      <c r="BH305" s="358"/>
      <c r="BI305" s="358"/>
      <c r="BJ305" s="358"/>
      <c r="BK305" s="358"/>
      <c r="BL305" s="358"/>
      <c r="BM305" s="358"/>
      <c r="BN305" s="358"/>
      <c r="BO305" s="358"/>
      <c r="BP305" s="64"/>
      <c r="BX305" s="114"/>
      <c r="BY305" s="115"/>
      <c r="BZ305" s="115"/>
      <c r="CA305" s="115"/>
      <c r="CB305" s="115"/>
    </row>
    <row r="306" spans="55:80" ht="15.75">
      <c r="BC306" s="114"/>
      <c r="BD306" s="114"/>
      <c r="BE306" s="297"/>
      <c r="BF306" s="295"/>
      <c r="BG306" s="114"/>
      <c r="BH306" s="358"/>
      <c r="BI306" s="358"/>
      <c r="BJ306" s="358"/>
      <c r="BK306" s="358"/>
      <c r="BL306" s="358"/>
      <c r="BM306" s="358"/>
      <c r="BN306" s="358"/>
      <c r="BO306" s="358"/>
      <c r="BP306" s="64"/>
      <c r="BX306" s="114"/>
      <c r="BY306" s="115"/>
      <c r="BZ306" s="115"/>
      <c r="CA306" s="115"/>
      <c r="CB306" s="115"/>
    </row>
    <row r="307" spans="55:80" ht="15.75">
      <c r="BC307" s="114"/>
      <c r="BD307" s="114"/>
      <c r="BE307" s="297"/>
      <c r="BF307" s="295"/>
      <c r="BG307" s="114"/>
      <c r="BH307" s="358"/>
      <c r="BI307" s="358"/>
      <c r="BJ307" s="358"/>
      <c r="BK307" s="358"/>
      <c r="BL307" s="358"/>
      <c r="BM307" s="358"/>
      <c r="BN307" s="358"/>
      <c r="BO307" s="358"/>
      <c r="BP307" s="64"/>
      <c r="BX307" s="114"/>
      <c r="BY307" s="115"/>
      <c r="BZ307" s="115"/>
      <c r="CA307" s="115"/>
      <c r="CB307" s="115"/>
    </row>
    <row r="308" spans="55:80" ht="15.75">
      <c r="BC308" s="114"/>
      <c r="BD308" s="114"/>
      <c r="BE308" s="297"/>
      <c r="BF308" s="295"/>
      <c r="BG308" s="114"/>
      <c r="BH308" s="358"/>
      <c r="BI308" s="358"/>
      <c r="BJ308" s="358"/>
      <c r="BK308" s="358"/>
      <c r="BL308" s="358"/>
      <c r="BM308" s="358"/>
      <c r="BN308" s="358"/>
      <c r="BO308" s="358"/>
      <c r="BP308" s="64"/>
      <c r="BX308" s="114"/>
      <c r="BY308" s="115"/>
      <c r="BZ308" s="115"/>
      <c r="CA308" s="115"/>
      <c r="CB308" s="115"/>
    </row>
    <row r="309" spans="55:80" ht="15.75">
      <c r="BC309" s="114"/>
      <c r="BD309" s="114"/>
      <c r="BE309" s="297"/>
      <c r="BF309" s="295"/>
      <c r="BG309" s="114"/>
      <c r="BH309" s="358"/>
      <c r="BI309" s="358"/>
      <c r="BJ309" s="358"/>
      <c r="BK309" s="358"/>
      <c r="BL309" s="358"/>
      <c r="BM309" s="358"/>
      <c r="BN309" s="358"/>
      <c r="BO309" s="358"/>
      <c r="BP309" s="64"/>
      <c r="BX309" s="114"/>
      <c r="BY309" s="115"/>
      <c r="BZ309" s="115"/>
      <c r="CA309" s="115"/>
      <c r="CB309" s="115"/>
    </row>
    <row r="310" spans="55:80" ht="15.75">
      <c r="BC310" s="114"/>
      <c r="BD310" s="114"/>
      <c r="BE310" s="297"/>
      <c r="BF310" s="295"/>
      <c r="BG310" s="114"/>
      <c r="BH310" s="358"/>
      <c r="BI310" s="358"/>
      <c r="BJ310" s="358"/>
      <c r="BK310" s="358"/>
      <c r="BL310" s="358"/>
      <c r="BM310" s="358"/>
      <c r="BN310" s="358"/>
      <c r="BO310" s="358"/>
      <c r="BP310" s="64"/>
      <c r="BX310" s="114"/>
      <c r="BY310" s="115"/>
      <c r="BZ310" s="115"/>
      <c r="CA310" s="115"/>
      <c r="CB310" s="115"/>
    </row>
    <row r="311" spans="55:80" ht="15.75">
      <c r="BC311" s="114"/>
      <c r="BD311" s="114"/>
      <c r="BE311" s="297"/>
      <c r="BF311" s="295"/>
      <c r="BG311" s="114"/>
      <c r="BH311" s="358"/>
      <c r="BI311" s="358"/>
      <c r="BJ311" s="358"/>
      <c r="BK311" s="358"/>
      <c r="BL311" s="358"/>
      <c r="BM311" s="358"/>
      <c r="BN311" s="358"/>
      <c r="BO311" s="358"/>
      <c r="BP311" s="64"/>
      <c r="BX311" s="114"/>
      <c r="BY311" s="115"/>
      <c r="BZ311" s="115"/>
      <c r="CA311" s="115"/>
      <c r="CB311" s="115"/>
    </row>
    <row r="312" spans="55:80" ht="15.75">
      <c r="BC312" s="114"/>
      <c r="BD312" s="114"/>
      <c r="BE312" s="297"/>
      <c r="BF312" s="295"/>
      <c r="BG312" s="114"/>
      <c r="BH312" s="358"/>
      <c r="BI312" s="358"/>
      <c r="BJ312" s="358"/>
      <c r="BK312" s="358"/>
      <c r="BL312" s="358"/>
      <c r="BM312" s="358"/>
      <c r="BN312" s="358"/>
      <c r="BO312" s="358"/>
      <c r="BP312" s="64"/>
      <c r="BX312" s="114"/>
      <c r="BY312" s="115"/>
      <c r="BZ312" s="115"/>
      <c r="CA312" s="115"/>
      <c r="CB312" s="115"/>
    </row>
    <row r="313" spans="55:80" ht="15.75">
      <c r="BC313" s="114"/>
      <c r="BD313" s="114"/>
      <c r="BE313" s="297"/>
      <c r="BF313" s="295"/>
      <c r="BG313" s="114"/>
      <c r="BH313" s="358"/>
      <c r="BI313" s="358"/>
      <c r="BJ313" s="358"/>
      <c r="BK313" s="358"/>
      <c r="BL313" s="358"/>
      <c r="BM313" s="358"/>
      <c r="BN313" s="358"/>
      <c r="BO313" s="358"/>
      <c r="BP313" s="64"/>
      <c r="BX313" s="114"/>
      <c r="BY313" s="115"/>
      <c r="BZ313" s="115"/>
      <c r="CA313" s="115"/>
      <c r="CB313" s="115"/>
    </row>
    <row r="314" spans="55:80" ht="15.75">
      <c r="BC314" s="114"/>
      <c r="BD314" s="114"/>
      <c r="BE314" s="297"/>
      <c r="BF314" s="295"/>
      <c r="BG314" s="114"/>
      <c r="BH314" s="467"/>
      <c r="BI314" s="467"/>
      <c r="BJ314" s="467"/>
      <c r="BK314" s="467"/>
      <c r="BL314" s="358"/>
      <c r="BM314" s="358"/>
      <c r="BN314" s="358"/>
      <c r="BO314" s="358"/>
      <c r="BP314" s="64"/>
      <c r="BX314" s="114"/>
      <c r="BY314" s="116"/>
      <c r="BZ314" s="116"/>
      <c r="CA314" s="115"/>
      <c r="CB314" s="115"/>
    </row>
    <row r="315" spans="55:80" ht="15.75">
      <c r="BC315" s="114"/>
      <c r="BD315" s="114"/>
      <c r="BE315" s="297"/>
      <c r="BF315" s="295"/>
      <c r="BG315" s="114"/>
      <c r="BH315" s="358"/>
      <c r="BI315" s="358"/>
      <c r="BJ315" s="358"/>
      <c r="BK315" s="358"/>
      <c r="BL315" s="358"/>
      <c r="BM315" s="358"/>
      <c r="BN315" s="358"/>
      <c r="BO315" s="358"/>
      <c r="BP315" s="64"/>
      <c r="BX315" s="114"/>
      <c r="BY315" s="115"/>
      <c r="BZ315" s="115"/>
      <c r="CA315" s="115"/>
      <c r="CB315" s="115"/>
    </row>
    <row r="316" spans="55:80" ht="15.75">
      <c r="BC316" s="114"/>
      <c r="BD316" s="114"/>
      <c r="BE316" s="297"/>
      <c r="BF316" s="295"/>
      <c r="BG316" s="114"/>
      <c r="BH316" s="358"/>
      <c r="BI316" s="358"/>
      <c r="BJ316" s="358"/>
      <c r="BK316" s="358"/>
      <c r="BL316" s="358"/>
      <c r="BM316" s="358"/>
      <c r="BN316" s="358"/>
      <c r="BO316" s="358"/>
      <c r="BP316" s="64"/>
      <c r="BX316" s="114"/>
      <c r="BY316" s="115"/>
      <c r="BZ316" s="115"/>
      <c r="CA316" s="115"/>
      <c r="CB316" s="115"/>
    </row>
    <row r="317" spans="55:80" ht="15.75">
      <c r="BC317" s="114"/>
      <c r="BD317" s="114"/>
      <c r="BE317" s="297"/>
      <c r="BF317" s="295"/>
      <c r="BG317" s="114"/>
      <c r="BH317" s="358"/>
      <c r="BI317" s="358"/>
      <c r="BJ317" s="358"/>
      <c r="BK317" s="358"/>
      <c r="BL317" s="358"/>
      <c r="BM317" s="358"/>
      <c r="BN317" s="358"/>
      <c r="BO317" s="358"/>
      <c r="BP317" s="64"/>
      <c r="BX317" s="114"/>
      <c r="BY317" s="115"/>
      <c r="BZ317" s="115"/>
      <c r="CA317" s="115"/>
      <c r="CB317" s="115"/>
    </row>
    <row r="318" spans="55:80" ht="15.75">
      <c r="BC318" s="114"/>
      <c r="BD318" s="114"/>
      <c r="BE318" s="297"/>
      <c r="BF318" s="295"/>
      <c r="BG318" s="114"/>
      <c r="BH318" s="467"/>
      <c r="BI318" s="467"/>
      <c r="BJ318" s="467"/>
      <c r="BK318" s="467"/>
      <c r="BL318" s="358"/>
      <c r="BM318" s="358"/>
      <c r="BN318" s="358"/>
      <c r="BO318" s="358"/>
      <c r="BP318" s="64"/>
      <c r="BX318" s="114"/>
      <c r="BY318" s="116"/>
      <c r="BZ318" s="115"/>
      <c r="CA318" s="115"/>
      <c r="CB318" s="115"/>
    </row>
    <row r="319" spans="55:80" ht="15.75">
      <c r="BC319" s="114"/>
      <c r="BD319" s="114"/>
      <c r="BE319" s="297"/>
      <c r="BF319" s="295"/>
      <c r="BG319" s="114"/>
      <c r="BH319" s="358"/>
      <c r="BI319" s="358"/>
      <c r="BJ319" s="358"/>
      <c r="BK319" s="358"/>
      <c r="BL319" s="358"/>
      <c r="BM319" s="358"/>
      <c r="BN319" s="358"/>
      <c r="BO319" s="358"/>
      <c r="BP319" s="64"/>
      <c r="BX319" s="114"/>
      <c r="BY319" s="115"/>
      <c r="BZ319" s="115"/>
      <c r="CA319" s="115"/>
      <c r="CB319" s="115"/>
    </row>
    <row r="320" spans="55:80" ht="15.75">
      <c r="BC320" s="114"/>
      <c r="BD320" s="114"/>
      <c r="BE320" s="297"/>
      <c r="BF320" s="295"/>
      <c r="BG320" s="114"/>
      <c r="BH320" s="467"/>
      <c r="BI320" s="467"/>
      <c r="BJ320" s="467"/>
      <c r="BK320" s="467"/>
      <c r="BL320" s="358"/>
      <c r="BM320" s="358"/>
      <c r="BN320" s="358"/>
      <c r="BO320" s="358"/>
      <c r="BP320" s="64"/>
      <c r="BX320" s="114"/>
      <c r="BY320" s="116"/>
      <c r="BZ320" s="115"/>
      <c r="CA320" s="115"/>
      <c r="CB320" s="115"/>
    </row>
    <row r="321" spans="55:80" ht="15.75">
      <c r="BC321" s="114"/>
      <c r="BD321" s="114"/>
      <c r="BE321" s="297"/>
      <c r="BF321" s="295"/>
      <c r="BG321" s="114"/>
      <c r="BH321" s="358"/>
      <c r="BI321" s="358"/>
      <c r="BJ321" s="358"/>
      <c r="BK321" s="358"/>
      <c r="BL321" s="358"/>
      <c r="BM321" s="358"/>
      <c r="BN321" s="358"/>
      <c r="BO321" s="358"/>
      <c r="BP321" s="64"/>
      <c r="BX321" s="114"/>
      <c r="BY321" s="115"/>
      <c r="BZ321" s="115"/>
      <c r="CA321" s="115"/>
      <c r="CB321" s="115"/>
    </row>
    <row r="322" spans="55:80" ht="15.75">
      <c r="BC322" s="114"/>
      <c r="BD322" s="114"/>
      <c r="BE322" s="297"/>
      <c r="BF322" s="295"/>
      <c r="BG322" s="114"/>
      <c r="BH322" s="358"/>
      <c r="BI322" s="358"/>
      <c r="BJ322" s="358"/>
      <c r="BK322" s="358"/>
      <c r="BL322" s="358"/>
      <c r="BM322" s="358"/>
      <c r="BN322" s="358"/>
      <c r="BO322" s="358"/>
      <c r="BP322" s="64"/>
      <c r="BX322" s="114"/>
      <c r="BY322" s="115"/>
      <c r="BZ322" s="115"/>
      <c r="CA322" s="115"/>
      <c r="CB322" s="115"/>
    </row>
    <row r="323" spans="55:80" ht="15.75">
      <c r="BC323" s="114"/>
      <c r="BD323" s="114"/>
      <c r="BE323" s="297"/>
      <c r="BF323" s="295"/>
      <c r="BG323" s="114"/>
      <c r="BH323" s="467"/>
      <c r="BI323" s="467"/>
      <c r="BJ323" s="467"/>
      <c r="BK323" s="467"/>
      <c r="BL323" s="358"/>
      <c r="BM323" s="358"/>
      <c r="BN323" s="358"/>
      <c r="BO323" s="358"/>
      <c r="BP323" s="64"/>
      <c r="BX323" s="114"/>
      <c r="BY323" s="116"/>
      <c r="BZ323" s="116"/>
      <c r="CA323" s="115"/>
      <c r="CB323" s="115"/>
    </row>
    <row r="324" spans="55:80" ht="15.75">
      <c r="BC324" s="114"/>
      <c r="BD324" s="114"/>
      <c r="BE324" s="297"/>
      <c r="BF324" s="295"/>
      <c r="BG324" s="114"/>
      <c r="BH324" s="358"/>
      <c r="BI324" s="358"/>
      <c r="BJ324" s="358"/>
      <c r="BK324" s="358"/>
      <c r="BL324" s="358"/>
      <c r="BM324" s="358"/>
      <c r="BN324" s="358"/>
      <c r="BO324" s="358"/>
      <c r="BP324" s="64"/>
      <c r="BX324" s="114"/>
      <c r="BY324" s="115"/>
      <c r="BZ324" s="115"/>
      <c r="CA324" s="115"/>
      <c r="CB324" s="115"/>
    </row>
    <row r="325" spans="55:80" ht="15.75">
      <c r="BC325" s="114"/>
      <c r="BD325" s="114"/>
      <c r="BE325" s="297"/>
      <c r="BF325" s="295"/>
      <c r="BG325" s="114"/>
      <c r="BH325" s="358"/>
      <c r="BI325" s="358"/>
      <c r="BJ325" s="358"/>
      <c r="BK325" s="358"/>
      <c r="BL325" s="358"/>
      <c r="BM325" s="358"/>
      <c r="BN325" s="358"/>
      <c r="BO325" s="358"/>
      <c r="BP325" s="64"/>
      <c r="BX325" s="114"/>
      <c r="BY325" s="115"/>
      <c r="BZ325" s="115"/>
      <c r="CA325" s="115"/>
      <c r="CB325" s="115"/>
    </row>
    <row r="326" spans="55:80" ht="15.75">
      <c r="BC326" s="114"/>
      <c r="BD326" s="114"/>
      <c r="BE326" s="297"/>
      <c r="BF326" s="295"/>
      <c r="BG326" s="114"/>
      <c r="BH326" s="467"/>
      <c r="BI326" s="467"/>
      <c r="BJ326" s="467"/>
      <c r="BK326" s="467"/>
      <c r="BL326" s="358"/>
      <c r="BM326" s="358"/>
      <c r="BN326" s="358"/>
      <c r="BO326" s="358"/>
      <c r="BP326" s="64"/>
      <c r="BX326" s="114"/>
      <c r="BY326" s="116"/>
      <c r="BZ326" s="115"/>
      <c r="CA326" s="115"/>
      <c r="CB326" s="115"/>
    </row>
    <row r="327" spans="55:80" ht="15.75">
      <c r="BC327" s="114"/>
      <c r="BD327" s="114"/>
      <c r="BE327" s="297"/>
      <c r="BF327" s="295"/>
      <c r="BG327" s="114"/>
      <c r="BH327" s="467"/>
      <c r="BI327" s="467"/>
      <c r="BJ327" s="467"/>
      <c r="BK327" s="467"/>
      <c r="BL327" s="358"/>
      <c r="BM327" s="358"/>
      <c r="BN327" s="358"/>
      <c r="BO327" s="358"/>
      <c r="BP327" s="64"/>
      <c r="BX327" s="114"/>
      <c r="BY327" s="116"/>
      <c r="BZ327" s="116"/>
      <c r="CA327" s="115"/>
      <c r="CB327" s="115"/>
    </row>
    <row r="328" spans="55:80" ht="15.75">
      <c r="BC328" s="114"/>
      <c r="BD328" s="114"/>
      <c r="BE328" s="297"/>
      <c r="BF328" s="295"/>
      <c r="BG328" s="114"/>
      <c r="BH328" s="467"/>
      <c r="BI328" s="467"/>
      <c r="BJ328" s="467"/>
      <c r="BK328" s="467"/>
      <c r="BL328" s="358"/>
      <c r="BM328" s="358"/>
      <c r="BN328" s="467"/>
      <c r="BO328" s="467"/>
      <c r="BP328" s="64"/>
      <c r="BX328" s="114"/>
      <c r="BY328" s="116"/>
      <c r="BZ328" s="116"/>
      <c r="CA328" s="115"/>
      <c r="CB328" s="116"/>
    </row>
    <row r="329" spans="55:80" ht="15.75">
      <c r="BC329" s="114"/>
      <c r="BD329" s="114"/>
      <c r="BE329" s="297"/>
      <c r="BF329" s="295"/>
      <c r="BG329" s="114"/>
      <c r="BH329" s="358"/>
      <c r="BI329" s="358"/>
      <c r="BJ329" s="358"/>
      <c r="BK329" s="358"/>
      <c r="BL329" s="358"/>
      <c r="BM329" s="358"/>
      <c r="BN329" s="358"/>
      <c r="BO329" s="358"/>
      <c r="BP329" s="64"/>
      <c r="BX329" s="114"/>
      <c r="BY329" s="115"/>
      <c r="BZ329" s="115"/>
      <c r="CA329" s="115"/>
      <c r="CB329" s="115"/>
    </row>
    <row r="330" spans="55:80" ht="15.75">
      <c r="BC330" s="114"/>
      <c r="BD330" s="114"/>
      <c r="BE330" s="297"/>
      <c r="BF330" s="295"/>
      <c r="BG330" s="114"/>
      <c r="BH330" s="467"/>
      <c r="BI330" s="467"/>
      <c r="BJ330" s="467"/>
      <c r="BK330" s="467"/>
      <c r="BL330" s="358"/>
      <c r="BM330" s="358"/>
      <c r="BN330" s="467"/>
      <c r="BO330" s="467"/>
      <c r="BP330" s="64"/>
      <c r="BX330" s="114"/>
      <c r="BY330" s="116"/>
      <c r="BZ330" s="115"/>
      <c r="CA330" s="115"/>
      <c r="CB330" s="116"/>
    </row>
    <row r="331" spans="55:80" ht="15.75">
      <c r="BC331" s="114"/>
      <c r="BD331" s="114"/>
      <c r="BE331" s="297"/>
      <c r="BF331" s="295"/>
      <c r="BG331" s="114"/>
      <c r="BH331" s="467"/>
      <c r="BI331" s="467"/>
      <c r="BJ331" s="467"/>
      <c r="BK331" s="467"/>
      <c r="BL331" s="358"/>
      <c r="BM331" s="358"/>
      <c r="BN331" s="467"/>
      <c r="BO331" s="467"/>
      <c r="BP331" s="64"/>
      <c r="BX331" s="114"/>
      <c r="BY331" s="116"/>
      <c r="BZ331" s="115"/>
      <c r="CA331" s="115"/>
      <c r="CB331" s="116"/>
    </row>
    <row r="332" spans="55:80" ht="15.75">
      <c r="BC332" s="114"/>
      <c r="BD332" s="114"/>
      <c r="BE332" s="297"/>
      <c r="BF332" s="295"/>
      <c r="BG332" s="114"/>
      <c r="BH332" s="467"/>
      <c r="BI332" s="467"/>
      <c r="BJ332" s="467"/>
      <c r="BK332" s="467"/>
      <c r="BL332" s="358"/>
      <c r="BM332" s="358"/>
      <c r="BN332" s="467"/>
      <c r="BO332" s="467"/>
      <c r="BP332" s="64"/>
      <c r="BX332" s="114"/>
      <c r="BY332" s="116"/>
      <c r="BZ332" s="115"/>
      <c r="CA332" s="115"/>
      <c r="CB332" s="116"/>
    </row>
    <row r="333" spans="55:80" ht="15.75">
      <c r="BC333" s="114"/>
      <c r="BD333" s="114"/>
      <c r="BE333" s="297"/>
      <c r="BF333" s="295"/>
      <c r="BG333" s="114"/>
      <c r="BH333" s="467"/>
      <c r="BI333" s="467"/>
      <c r="BJ333" s="467"/>
      <c r="BK333" s="467"/>
      <c r="BL333" s="358"/>
      <c r="BM333" s="358"/>
      <c r="BN333" s="467"/>
      <c r="BO333" s="467"/>
      <c r="BP333" s="64"/>
      <c r="BX333" s="114"/>
      <c r="BY333" s="116"/>
      <c r="BZ333" s="115"/>
      <c r="CA333" s="115"/>
      <c r="CB333" s="116"/>
    </row>
    <row r="334" spans="55:80" ht="15.75">
      <c r="BC334" s="114"/>
      <c r="BD334" s="114"/>
      <c r="BE334" s="297"/>
      <c r="BF334" s="295"/>
      <c r="BG334" s="114"/>
      <c r="BH334" s="467"/>
      <c r="BI334" s="467"/>
      <c r="BJ334" s="467"/>
      <c r="BK334" s="467"/>
      <c r="BL334" s="358"/>
      <c r="BM334" s="358"/>
      <c r="BN334" s="467"/>
      <c r="BO334" s="467"/>
      <c r="BP334" s="64"/>
      <c r="BX334" s="114"/>
      <c r="BY334" s="116"/>
      <c r="BZ334" s="115"/>
      <c r="CA334" s="115"/>
      <c r="CB334" s="116"/>
    </row>
    <row r="335" spans="55:80" ht="15.75">
      <c r="BC335" s="114"/>
      <c r="BD335" s="114"/>
      <c r="BE335" s="297"/>
      <c r="BF335" s="295"/>
      <c r="BG335" s="114"/>
      <c r="BH335" s="467"/>
      <c r="BI335" s="467"/>
      <c r="BJ335" s="467"/>
      <c r="BK335" s="467"/>
      <c r="BL335" s="358"/>
      <c r="BM335" s="358"/>
      <c r="BN335" s="467"/>
      <c r="BO335" s="467"/>
      <c r="BP335" s="64"/>
      <c r="BX335" s="114"/>
      <c r="BY335" s="116"/>
      <c r="BZ335" s="115"/>
      <c r="CA335" s="115"/>
      <c r="CB335" s="116"/>
    </row>
    <row r="336" spans="55:80" ht="15.75">
      <c r="BC336" s="114"/>
      <c r="BD336" s="114"/>
      <c r="BE336" s="297"/>
      <c r="BF336" s="295"/>
      <c r="BG336" s="114"/>
      <c r="BH336" s="467"/>
      <c r="BI336" s="467"/>
      <c r="BJ336" s="467"/>
      <c r="BK336" s="467"/>
      <c r="BL336" s="358"/>
      <c r="BM336" s="358"/>
      <c r="BN336" s="467"/>
      <c r="BO336" s="467"/>
      <c r="BP336" s="64"/>
      <c r="BX336" s="114"/>
      <c r="BY336" s="116"/>
      <c r="BZ336" s="115"/>
      <c r="CA336" s="115"/>
      <c r="CB336" s="116"/>
    </row>
    <row r="337" spans="55:80" ht="15.75">
      <c r="BC337" s="114"/>
      <c r="BD337" s="114"/>
      <c r="BE337" s="297"/>
      <c r="BF337" s="295"/>
      <c r="BG337" s="114"/>
      <c r="BH337" s="467"/>
      <c r="BI337" s="467"/>
      <c r="BJ337" s="467"/>
      <c r="BK337" s="467"/>
      <c r="BL337" s="358"/>
      <c r="BM337" s="358"/>
      <c r="BN337" s="467"/>
      <c r="BO337" s="467"/>
      <c r="BP337" s="64"/>
      <c r="BX337" s="114"/>
      <c r="BY337" s="116"/>
      <c r="BZ337" s="115"/>
      <c r="CA337" s="115"/>
      <c r="CB337" s="116"/>
    </row>
    <row r="338" spans="55:80" ht="15.75">
      <c r="BC338" s="114"/>
      <c r="BD338" s="114"/>
      <c r="BE338" s="297"/>
      <c r="BF338" s="295"/>
      <c r="BG338" s="114"/>
      <c r="BH338" s="358"/>
      <c r="BI338" s="358"/>
      <c r="BJ338" s="358"/>
      <c r="BK338" s="358"/>
      <c r="BL338" s="467"/>
      <c r="BM338" s="467"/>
      <c r="BN338" s="467"/>
      <c r="BO338" s="467"/>
      <c r="BP338" s="64"/>
      <c r="BX338" s="114"/>
      <c r="BY338" s="115"/>
      <c r="BZ338" s="116"/>
      <c r="CA338" s="116"/>
      <c r="CB338" s="116"/>
    </row>
    <row r="339" spans="55:80" ht="15.75">
      <c r="BC339" s="114"/>
      <c r="BD339" s="114"/>
      <c r="BE339" s="297"/>
      <c r="BF339" s="295"/>
      <c r="BG339" s="114"/>
      <c r="BH339" s="358"/>
      <c r="BI339" s="358"/>
      <c r="BJ339" s="358"/>
      <c r="BK339" s="358"/>
      <c r="BL339" s="467"/>
      <c r="BM339" s="467"/>
      <c r="BN339" s="467"/>
      <c r="BO339" s="467"/>
      <c r="BP339" s="64"/>
      <c r="BX339" s="114"/>
      <c r="BY339" s="115"/>
      <c r="BZ339" s="116"/>
      <c r="CA339" s="116"/>
      <c r="CB339" s="116"/>
    </row>
    <row r="340" spans="55:80" ht="15.75">
      <c r="BC340" s="114"/>
      <c r="BD340" s="114"/>
      <c r="BE340" s="297"/>
      <c r="BF340" s="295"/>
      <c r="BG340" s="114"/>
      <c r="BH340" s="358"/>
      <c r="BI340" s="358"/>
      <c r="BJ340" s="358"/>
      <c r="BK340" s="358"/>
      <c r="BL340" s="467"/>
      <c r="BM340" s="467"/>
      <c r="BN340" s="467"/>
      <c r="BO340" s="467"/>
      <c r="BP340" s="64"/>
      <c r="BX340" s="114"/>
      <c r="BY340" s="115"/>
      <c r="BZ340" s="116"/>
      <c r="CA340" s="116"/>
      <c r="CB340" s="116"/>
    </row>
    <row r="341" spans="55:80" ht="15.75">
      <c r="BC341" s="114"/>
      <c r="BD341" s="114"/>
      <c r="BE341" s="297"/>
      <c r="BF341" s="295"/>
      <c r="BG341" s="114"/>
      <c r="BH341" s="358"/>
      <c r="BI341" s="358"/>
      <c r="BJ341" s="358"/>
      <c r="BK341" s="358"/>
      <c r="BL341" s="467"/>
      <c r="BM341" s="467"/>
      <c r="BN341" s="467"/>
      <c r="BO341" s="467"/>
      <c r="BP341" s="64"/>
      <c r="BX341" s="114"/>
      <c r="BY341" s="115"/>
      <c r="BZ341" s="116"/>
      <c r="CA341" s="116"/>
      <c r="CB341" s="116"/>
    </row>
    <row r="342" spans="55:80" ht="15.75">
      <c r="BC342" s="114"/>
      <c r="BD342" s="114"/>
      <c r="BE342" s="297"/>
      <c r="BF342" s="295"/>
      <c r="BG342" s="114"/>
      <c r="BH342" s="358"/>
      <c r="BI342" s="358"/>
      <c r="BJ342" s="358"/>
      <c r="BK342" s="358"/>
      <c r="BL342" s="467"/>
      <c r="BM342" s="467"/>
      <c r="BN342" s="467"/>
      <c r="BO342" s="467"/>
      <c r="BP342" s="64"/>
      <c r="BX342" s="114"/>
      <c r="BY342" s="115"/>
      <c r="BZ342" s="116"/>
      <c r="CA342" s="116"/>
      <c r="CB342" s="116"/>
    </row>
    <row r="343" spans="55:80" ht="15.75">
      <c r="BC343" s="114"/>
      <c r="BD343" s="114"/>
      <c r="BE343" s="297"/>
      <c r="BF343" s="295"/>
      <c r="BG343" s="114"/>
      <c r="BH343" s="358"/>
      <c r="BI343" s="358"/>
      <c r="BJ343" s="358"/>
      <c r="BK343" s="358"/>
      <c r="BL343" s="467"/>
      <c r="BM343" s="467"/>
      <c r="BN343" s="467"/>
      <c r="BO343" s="467"/>
      <c r="BP343" s="64"/>
      <c r="BX343" s="114"/>
      <c r="BY343" s="115"/>
      <c r="BZ343" s="116"/>
      <c r="CA343" s="116"/>
      <c r="CB343" s="116"/>
    </row>
    <row r="344" spans="55:80" ht="15.75">
      <c r="BC344" s="114"/>
      <c r="BD344" s="114"/>
      <c r="BE344" s="297"/>
      <c r="BF344" s="295"/>
      <c r="BG344" s="114"/>
      <c r="BH344" s="358"/>
      <c r="BI344" s="358"/>
      <c r="BJ344" s="358"/>
      <c r="BK344" s="358"/>
      <c r="BL344" s="358"/>
      <c r="BM344" s="358"/>
      <c r="BN344" s="358"/>
      <c r="BO344" s="358"/>
      <c r="BP344" s="64"/>
      <c r="BX344" s="114"/>
      <c r="BY344" s="115"/>
      <c r="BZ344" s="115"/>
      <c r="CA344" s="115"/>
      <c r="CB344" s="115"/>
    </row>
    <row r="345" spans="55:80" ht="15.75">
      <c r="BC345" s="114"/>
      <c r="BD345" s="114"/>
      <c r="BE345" s="297"/>
      <c r="BF345" s="295"/>
      <c r="BG345" s="114"/>
      <c r="BH345" s="358"/>
      <c r="BI345" s="358"/>
      <c r="BJ345" s="358"/>
      <c r="BK345" s="358"/>
      <c r="BL345" s="358"/>
      <c r="BM345" s="358"/>
      <c r="BN345" s="358"/>
      <c r="BO345" s="358"/>
      <c r="BP345" s="64"/>
      <c r="BX345" s="114"/>
      <c r="BY345" s="115"/>
      <c r="BZ345" s="115"/>
      <c r="CA345" s="115"/>
      <c r="CB345" s="115"/>
    </row>
    <row r="346" spans="55:80" ht="15.75">
      <c r="BC346" s="114"/>
      <c r="BD346" s="114"/>
      <c r="BE346" s="297"/>
      <c r="BF346" s="295"/>
      <c r="BG346" s="114"/>
      <c r="BH346" s="358"/>
      <c r="BI346" s="358"/>
      <c r="BJ346" s="358"/>
      <c r="BK346" s="358"/>
      <c r="BL346" s="358"/>
      <c r="BM346" s="358"/>
      <c r="BN346" s="358"/>
      <c r="BO346" s="358"/>
      <c r="BP346" s="64"/>
      <c r="BX346" s="114"/>
      <c r="BY346" s="115"/>
      <c r="BZ346" s="115"/>
      <c r="CA346" s="115"/>
      <c r="CB346" s="115"/>
    </row>
    <row r="347" spans="55:80" ht="15.75">
      <c r="BC347" s="114"/>
      <c r="BD347" s="114"/>
      <c r="BE347" s="297"/>
      <c r="BF347" s="295"/>
      <c r="BG347" s="114"/>
      <c r="BH347" s="358"/>
      <c r="BI347" s="358"/>
      <c r="BJ347" s="358"/>
      <c r="BK347" s="358"/>
      <c r="BL347" s="358"/>
      <c r="BM347" s="358"/>
      <c r="BN347" s="358"/>
      <c r="BO347" s="358"/>
      <c r="BP347" s="64"/>
      <c r="BX347" s="114"/>
      <c r="BY347" s="115"/>
      <c r="BZ347" s="115"/>
      <c r="CA347" s="115"/>
      <c r="CB347" s="115"/>
    </row>
    <row r="348" spans="55:80" ht="15.75">
      <c r="BC348" s="114"/>
      <c r="BD348" s="114"/>
      <c r="BE348" s="297"/>
      <c r="BF348" s="295"/>
      <c r="BG348" s="114"/>
      <c r="BH348" s="358"/>
      <c r="BI348" s="358"/>
      <c r="BJ348" s="358"/>
      <c r="BK348" s="358"/>
      <c r="BL348" s="358"/>
      <c r="BM348" s="358"/>
      <c r="BN348" s="358"/>
      <c r="BO348" s="358"/>
      <c r="BP348" s="64"/>
      <c r="BX348" s="114"/>
      <c r="BY348" s="115"/>
      <c r="BZ348" s="115"/>
      <c r="CA348" s="115"/>
      <c r="CB348" s="115"/>
    </row>
    <row r="349" spans="55:80" ht="15.75">
      <c r="BC349" s="114"/>
      <c r="BD349" s="114"/>
      <c r="BE349" s="297"/>
      <c r="BF349" s="295"/>
      <c r="BG349" s="114"/>
      <c r="BH349" s="358"/>
      <c r="BI349" s="358"/>
      <c r="BJ349" s="358"/>
      <c r="BK349" s="358"/>
      <c r="BL349" s="358"/>
      <c r="BM349" s="358"/>
      <c r="BN349" s="358"/>
      <c r="BO349" s="358"/>
      <c r="BP349" s="64"/>
      <c r="BX349" s="114"/>
      <c r="BY349" s="115"/>
      <c r="BZ349" s="115"/>
      <c r="CA349" s="115"/>
      <c r="CB349" s="115"/>
    </row>
    <row r="350" spans="55:80" ht="15.75">
      <c r="BC350" s="114"/>
      <c r="BD350" s="114"/>
      <c r="BE350" s="297"/>
      <c r="BF350" s="295"/>
      <c r="BG350" s="114"/>
      <c r="BH350" s="358"/>
      <c r="BI350" s="358"/>
      <c r="BJ350" s="358"/>
      <c r="BK350" s="358"/>
      <c r="BL350" s="358"/>
      <c r="BM350" s="358"/>
      <c r="BN350" s="358"/>
      <c r="BO350" s="358"/>
      <c r="BP350" s="64"/>
      <c r="BX350" s="114"/>
      <c r="BY350" s="115"/>
      <c r="BZ350" s="115"/>
      <c r="CA350" s="115"/>
      <c r="CB350" s="115"/>
    </row>
    <row r="351" spans="55:80" ht="15.75">
      <c r="BC351" s="114"/>
      <c r="BD351" s="114"/>
      <c r="BE351" s="297"/>
      <c r="BF351" s="295"/>
      <c r="BG351" s="114"/>
      <c r="BH351" s="358"/>
      <c r="BI351" s="358"/>
      <c r="BJ351" s="358"/>
      <c r="BK351" s="358"/>
      <c r="BL351" s="358"/>
      <c r="BM351" s="358"/>
      <c r="BN351" s="358"/>
      <c r="BO351" s="358"/>
      <c r="BP351" s="64"/>
      <c r="BX351" s="114"/>
      <c r="BY351" s="115"/>
      <c r="BZ351" s="115"/>
      <c r="CA351" s="115"/>
      <c r="CB351" s="115"/>
    </row>
    <row r="352" spans="55:80" ht="15.75">
      <c r="BC352" s="114"/>
      <c r="BD352" s="114"/>
      <c r="BE352" s="297"/>
      <c r="BF352" s="295"/>
      <c r="BG352" s="114"/>
      <c r="BH352" s="358"/>
      <c r="BI352" s="358"/>
      <c r="BJ352" s="358"/>
      <c r="BK352" s="358"/>
      <c r="BL352" s="358"/>
      <c r="BM352" s="358"/>
      <c r="BN352" s="358"/>
      <c r="BO352" s="358"/>
      <c r="BP352" s="64"/>
      <c r="BX352" s="114"/>
      <c r="BY352" s="115"/>
      <c r="BZ352" s="115"/>
      <c r="CA352" s="115"/>
      <c r="CB352" s="115"/>
    </row>
    <row r="353" spans="55:80" ht="15.75">
      <c r="BC353" s="114"/>
      <c r="BD353" s="114"/>
      <c r="BE353" s="297"/>
      <c r="BF353" s="295"/>
      <c r="BG353" s="114"/>
      <c r="BH353" s="358"/>
      <c r="BI353" s="358"/>
      <c r="BJ353" s="358"/>
      <c r="BK353" s="358"/>
      <c r="BL353" s="358"/>
      <c r="BM353" s="358"/>
      <c r="BN353" s="358"/>
      <c r="BO353" s="358"/>
      <c r="BP353" s="64"/>
      <c r="BX353" s="114"/>
      <c r="BY353" s="115"/>
      <c r="BZ353" s="115"/>
      <c r="CA353" s="115"/>
      <c r="CB353" s="115"/>
    </row>
    <row r="354" spans="55:80" ht="15.75">
      <c r="BC354" s="114"/>
      <c r="BD354" s="114"/>
      <c r="BE354" s="297"/>
      <c r="BF354" s="295"/>
      <c r="BG354" s="114"/>
      <c r="BH354" s="358"/>
      <c r="BI354" s="358"/>
      <c r="BJ354" s="358"/>
      <c r="BK354" s="358"/>
      <c r="BL354" s="358"/>
      <c r="BM354" s="358"/>
      <c r="BN354" s="358"/>
      <c r="BO354" s="358"/>
      <c r="BP354" s="64"/>
      <c r="BX354" s="114"/>
      <c r="BY354" s="115"/>
      <c r="BZ354" s="115"/>
      <c r="CA354" s="115"/>
      <c r="CB354" s="115"/>
    </row>
    <row r="355" spans="55:80" ht="15.75">
      <c r="BC355" s="114"/>
      <c r="BD355" s="114"/>
      <c r="BE355" s="297"/>
      <c r="BF355" s="295"/>
      <c r="BG355" s="114"/>
      <c r="BH355" s="358"/>
      <c r="BI355" s="358"/>
      <c r="BJ355" s="358"/>
      <c r="BK355" s="358"/>
      <c r="BL355" s="358"/>
      <c r="BM355" s="358"/>
      <c r="BN355" s="358"/>
      <c r="BO355" s="358"/>
      <c r="BP355" s="64"/>
      <c r="BX355" s="114"/>
      <c r="BY355" s="115"/>
      <c r="BZ355" s="115"/>
      <c r="CA355" s="115"/>
      <c r="CB355" s="115"/>
    </row>
    <row r="356" spans="55:80" ht="15.75">
      <c r="BC356" s="114"/>
      <c r="BD356" s="114"/>
      <c r="BE356" s="297"/>
      <c r="BF356" s="295"/>
      <c r="BG356" s="114"/>
      <c r="BH356" s="358"/>
      <c r="BI356" s="358"/>
      <c r="BJ356" s="358"/>
      <c r="BK356" s="358"/>
      <c r="BL356" s="358"/>
      <c r="BM356" s="358"/>
      <c r="BN356" s="358"/>
      <c r="BO356" s="358"/>
      <c r="BP356" s="64"/>
      <c r="BX356" s="114"/>
      <c r="BY356" s="115"/>
      <c r="BZ356" s="115"/>
      <c r="CA356" s="115"/>
      <c r="CB356" s="115"/>
    </row>
    <row r="357" spans="55:80" ht="15.75">
      <c r="BC357" s="114"/>
      <c r="BD357" s="114"/>
      <c r="BE357" s="297"/>
      <c r="BF357" s="295"/>
      <c r="BG357" s="114"/>
      <c r="BH357" s="358"/>
      <c r="BI357" s="358"/>
      <c r="BJ357" s="358"/>
      <c r="BK357" s="358"/>
      <c r="BL357" s="358"/>
      <c r="BM357" s="358"/>
      <c r="BN357" s="358"/>
      <c r="BO357" s="358"/>
      <c r="BP357" s="64"/>
      <c r="BX357" s="114"/>
      <c r="BY357" s="115"/>
      <c r="BZ357" s="115"/>
      <c r="CA357" s="115"/>
      <c r="CB357" s="115"/>
    </row>
    <row r="358" spans="55:80" ht="15.75">
      <c r="BC358" s="114"/>
      <c r="BD358" s="114"/>
      <c r="BE358" s="297"/>
      <c r="BF358" s="295"/>
      <c r="BG358" s="114"/>
      <c r="BH358" s="358"/>
      <c r="BI358" s="358"/>
      <c r="BJ358" s="358"/>
      <c r="BK358" s="358"/>
      <c r="BL358" s="358"/>
      <c r="BM358" s="358"/>
      <c r="BN358" s="358"/>
      <c r="BO358" s="358"/>
      <c r="BP358" s="64"/>
      <c r="BX358" s="114"/>
      <c r="BY358" s="115"/>
      <c r="BZ358" s="115"/>
      <c r="CA358" s="115"/>
      <c r="CB358" s="115"/>
    </row>
    <row r="359" spans="55:80" ht="15.75">
      <c r="BC359" s="114"/>
      <c r="BD359" s="114"/>
      <c r="BE359" s="297"/>
      <c r="BF359" s="295"/>
      <c r="BG359" s="114"/>
      <c r="BH359" s="358"/>
      <c r="BI359" s="358"/>
      <c r="BJ359" s="358"/>
      <c r="BK359" s="358"/>
      <c r="BL359" s="358"/>
      <c r="BM359" s="358"/>
      <c r="BN359" s="358"/>
      <c r="BO359" s="358"/>
      <c r="BP359" s="64"/>
      <c r="BX359" s="114"/>
      <c r="BY359" s="115"/>
      <c r="BZ359" s="115"/>
      <c r="CA359" s="115"/>
      <c r="CB359" s="115"/>
    </row>
    <row r="360" spans="55:80" ht="15.75">
      <c r="BC360" s="114"/>
      <c r="BD360" s="114"/>
      <c r="BE360" s="297"/>
      <c r="BF360" s="295"/>
      <c r="BG360" s="114"/>
      <c r="BH360" s="358"/>
      <c r="BI360" s="358"/>
      <c r="BJ360" s="358"/>
      <c r="BK360" s="358"/>
      <c r="BL360" s="358"/>
      <c r="BM360" s="358"/>
      <c r="BN360" s="358"/>
      <c r="BO360" s="358"/>
      <c r="BP360" s="64"/>
      <c r="BX360" s="114"/>
      <c r="BY360" s="115"/>
      <c r="BZ360" s="115"/>
      <c r="CA360" s="115"/>
      <c r="CB360" s="115"/>
    </row>
    <row r="361" spans="55:80" ht="15.75">
      <c r="BC361" s="114"/>
      <c r="BD361" s="114"/>
      <c r="BE361" s="297"/>
      <c r="BF361" s="295"/>
      <c r="BG361" s="114"/>
      <c r="BH361" s="358"/>
      <c r="BI361" s="358"/>
      <c r="BJ361" s="358"/>
      <c r="BK361" s="358"/>
      <c r="BL361" s="358"/>
      <c r="BM361" s="358"/>
      <c r="BN361" s="358"/>
      <c r="BO361" s="358"/>
      <c r="BP361" s="64"/>
      <c r="BX361" s="114"/>
      <c r="BY361" s="115"/>
      <c r="BZ361" s="115"/>
      <c r="CA361" s="115"/>
      <c r="CB361" s="115"/>
    </row>
    <row r="362" spans="55:80" ht="15.75">
      <c r="BC362" s="114"/>
      <c r="BD362" s="114"/>
      <c r="BE362" s="297"/>
      <c r="BF362" s="295"/>
      <c r="BG362" s="114"/>
      <c r="BH362" s="358"/>
      <c r="BI362" s="358"/>
      <c r="BJ362" s="358"/>
      <c r="BK362" s="358"/>
      <c r="BL362" s="358"/>
      <c r="BM362" s="358"/>
      <c r="BN362" s="358"/>
      <c r="BO362" s="358"/>
      <c r="BP362" s="64"/>
      <c r="BX362" s="114"/>
      <c r="BY362" s="115"/>
      <c r="BZ362" s="115"/>
      <c r="CA362" s="115"/>
      <c r="CB362" s="115"/>
    </row>
    <row r="363" spans="55:80" ht="15.75">
      <c r="BC363" s="114"/>
      <c r="BD363" s="114"/>
      <c r="BE363" s="297"/>
      <c r="BF363" s="295"/>
      <c r="BG363" s="114"/>
      <c r="BH363" s="358"/>
      <c r="BI363" s="358"/>
      <c r="BJ363" s="358"/>
      <c r="BK363" s="358"/>
      <c r="BL363" s="358"/>
      <c r="BM363" s="358"/>
      <c r="BN363" s="358"/>
      <c r="BO363" s="358"/>
      <c r="BP363" s="64"/>
      <c r="BX363" s="114"/>
      <c r="BY363" s="115"/>
      <c r="BZ363" s="115"/>
      <c r="CA363" s="115"/>
      <c r="CB363" s="115"/>
    </row>
    <row r="364" spans="55:80" ht="15.75">
      <c r="BC364" s="114"/>
      <c r="BD364" s="114"/>
      <c r="BE364" s="297"/>
      <c r="BF364" s="295"/>
      <c r="BG364" s="114"/>
      <c r="BH364" s="358"/>
      <c r="BI364" s="358"/>
      <c r="BJ364" s="358"/>
      <c r="BK364" s="358"/>
      <c r="BL364" s="358"/>
      <c r="BM364" s="358"/>
      <c r="BN364" s="358"/>
      <c r="BO364" s="358"/>
      <c r="BP364" s="64"/>
      <c r="BX364" s="114"/>
      <c r="BY364" s="115"/>
      <c r="BZ364" s="115"/>
      <c r="CA364" s="115"/>
      <c r="CB364" s="115"/>
    </row>
    <row r="365" spans="55:80" ht="15.75">
      <c r="BC365" s="114"/>
      <c r="BD365" s="114"/>
      <c r="BE365" s="297"/>
      <c r="BF365" s="295"/>
      <c r="BG365" s="114"/>
      <c r="BH365" s="358"/>
      <c r="BI365" s="358"/>
      <c r="BJ365" s="358"/>
      <c r="BK365" s="358"/>
      <c r="BL365" s="467"/>
      <c r="BM365" s="467"/>
      <c r="BN365" s="467"/>
      <c r="BO365" s="467"/>
      <c r="BP365" s="64"/>
      <c r="BX365" s="114"/>
      <c r="BY365" s="115"/>
      <c r="BZ365" s="116"/>
      <c r="CA365" s="116"/>
      <c r="CB365" s="116"/>
    </row>
    <row r="366" spans="55:80" ht="15.75">
      <c r="BC366" s="114"/>
      <c r="BD366" s="114"/>
      <c r="BE366" s="297"/>
      <c r="BF366" s="295"/>
      <c r="BG366" s="114"/>
      <c r="BH366" s="358"/>
      <c r="BI366" s="358"/>
      <c r="BJ366" s="358"/>
      <c r="BK366" s="358"/>
      <c r="BL366" s="358"/>
      <c r="BM366" s="358"/>
      <c r="BN366" s="358"/>
      <c r="BO366" s="358"/>
      <c r="BP366" s="64"/>
      <c r="BX366" s="114"/>
      <c r="BY366" s="115"/>
      <c r="BZ366" s="115"/>
      <c r="CA366" s="115"/>
      <c r="CB366" s="115"/>
    </row>
    <row r="367" spans="55:80" ht="15.75">
      <c r="BC367" s="114"/>
      <c r="BD367" s="114"/>
      <c r="BE367" s="297"/>
      <c r="BF367" s="295"/>
      <c r="BG367" s="114"/>
      <c r="BH367" s="358"/>
      <c r="BI367" s="358"/>
      <c r="BJ367" s="358"/>
      <c r="BK367" s="358"/>
      <c r="BL367" s="358"/>
      <c r="BM367" s="358"/>
      <c r="BN367" s="358"/>
      <c r="BO367" s="358"/>
      <c r="BP367" s="64"/>
      <c r="BX367" s="114"/>
      <c r="BY367" s="115"/>
      <c r="BZ367" s="115"/>
      <c r="CA367" s="115"/>
      <c r="CB367" s="115"/>
    </row>
    <row r="368" spans="55:80" ht="15.75">
      <c r="BC368" s="114"/>
      <c r="BD368" s="114"/>
      <c r="BE368" s="297"/>
      <c r="BF368" s="295"/>
      <c r="BG368" s="114"/>
      <c r="BH368" s="358"/>
      <c r="BI368" s="358"/>
      <c r="BJ368" s="358"/>
      <c r="BK368" s="358"/>
      <c r="BL368" s="358"/>
      <c r="BM368" s="358"/>
      <c r="BN368" s="358"/>
      <c r="BO368" s="358"/>
      <c r="BP368" s="64"/>
      <c r="BX368" s="114"/>
      <c r="BY368" s="115"/>
      <c r="BZ368" s="115"/>
      <c r="CA368" s="115"/>
      <c r="CB368" s="115"/>
    </row>
    <row r="369" spans="55:80" ht="15.75">
      <c r="BC369" s="114"/>
      <c r="BD369" s="114"/>
      <c r="BE369" s="297"/>
      <c r="BF369" s="295"/>
      <c r="BG369" s="114"/>
      <c r="BH369" s="358"/>
      <c r="BI369" s="358"/>
      <c r="BJ369" s="358"/>
      <c r="BK369" s="358"/>
      <c r="BL369" s="358"/>
      <c r="BM369" s="358"/>
      <c r="BN369" s="358"/>
      <c r="BO369" s="358"/>
      <c r="BP369" s="64"/>
      <c r="BX369" s="114"/>
      <c r="BY369" s="115"/>
      <c r="BZ369" s="115"/>
      <c r="CA369" s="115"/>
      <c r="CB369" s="115"/>
    </row>
    <row r="370" spans="55:80" ht="15.75">
      <c r="BC370" s="114"/>
      <c r="BD370" s="114"/>
      <c r="BE370" s="297"/>
      <c r="BF370" s="295"/>
      <c r="BG370" s="114"/>
      <c r="BH370" s="358"/>
      <c r="BI370" s="358"/>
      <c r="BJ370" s="358"/>
      <c r="BK370" s="358"/>
      <c r="BL370" s="358"/>
      <c r="BM370" s="358"/>
      <c r="BN370" s="358"/>
      <c r="BO370" s="358"/>
      <c r="BP370" s="64"/>
      <c r="BX370" s="114"/>
      <c r="BY370" s="115"/>
      <c r="BZ370" s="115"/>
      <c r="CA370" s="115"/>
      <c r="CB370" s="115"/>
    </row>
    <row r="371" spans="55:80" ht="15.75">
      <c r="BC371" s="114"/>
      <c r="BD371" s="114"/>
      <c r="BE371" s="297"/>
      <c r="BF371" s="295"/>
      <c r="BG371" s="114"/>
      <c r="BH371" s="358"/>
      <c r="BI371" s="358"/>
      <c r="BJ371" s="358"/>
      <c r="BK371" s="358"/>
      <c r="BL371" s="358"/>
      <c r="BM371" s="358"/>
      <c r="BN371" s="358"/>
      <c r="BO371" s="358"/>
      <c r="BP371" s="64"/>
      <c r="BX371" s="114"/>
      <c r="BY371" s="115"/>
      <c r="BZ371" s="115"/>
      <c r="CA371" s="115"/>
      <c r="CB371" s="115"/>
    </row>
    <row r="372" spans="55:80" ht="15.75">
      <c r="BC372" s="114"/>
      <c r="BD372" s="114"/>
      <c r="BE372" s="297"/>
      <c r="BF372" s="295"/>
      <c r="BG372" s="114"/>
      <c r="BH372" s="358"/>
      <c r="BI372" s="358"/>
      <c r="BJ372" s="358"/>
      <c r="BK372" s="358"/>
      <c r="BL372" s="358"/>
      <c r="BM372" s="358"/>
      <c r="BN372" s="358"/>
      <c r="BO372" s="358"/>
      <c r="BP372" s="64"/>
      <c r="BX372" s="114"/>
      <c r="BY372" s="115"/>
      <c r="BZ372" s="115"/>
      <c r="CA372" s="115"/>
      <c r="CB372" s="115"/>
    </row>
    <row r="373" spans="55:80" ht="15.75">
      <c r="BC373" s="114"/>
      <c r="BD373" s="114"/>
      <c r="BE373" s="297"/>
      <c r="BF373" s="295"/>
      <c r="BG373" s="114"/>
      <c r="BH373" s="468"/>
      <c r="BI373" s="468"/>
      <c r="BJ373" s="468"/>
      <c r="BK373" s="468"/>
      <c r="BL373" s="468"/>
      <c r="BM373" s="468"/>
      <c r="BN373" s="468"/>
      <c r="BO373" s="468"/>
      <c r="BP373" s="64"/>
      <c r="BX373" s="114"/>
      <c r="BY373" s="116"/>
      <c r="BZ373" s="116"/>
      <c r="CA373" s="116"/>
      <c r="CB373" s="116"/>
    </row>
    <row r="374" spans="55:80" ht="15.75">
      <c r="BC374" s="114"/>
      <c r="BD374" s="114"/>
      <c r="BE374" s="297"/>
      <c r="BF374" s="295"/>
      <c r="BG374" s="114"/>
      <c r="BH374" s="358"/>
      <c r="BI374" s="358"/>
      <c r="BJ374" s="358"/>
      <c r="BK374" s="358"/>
      <c r="BL374" s="358"/>
      <c r="BM374" s="358"/>
      <c r="BN374" s="358"/>
      <c r="BO374" s="358"/>
      <c r="BP374" s="64"/>
      <c r="BX374" s="114"/>
      <c r="BY374" s="115"/>
      <c r="BZ374" s="115"/>
      <c r="CA374" s="115"/>
      <c r="CB374" s="115"/>
    </row>
    <row r="375" spans="55:80" ht="15.75">
      <c r="BC375" s="114"/>
      <c r="BD375" s="114"/>
      <c r="BE375" s="297"/>
      <c r="BF375" s="295"/>
      <c r="BG375" s="114"/>
      <c r="BH375" s="358"/>
      <c r="BI375" s="358"/>
      <c r="BJ375" s="358"/>
      <c r="BK375" s="358"/>
      <c r="BL375" s="358"/>
      <c r="BM375" s="358"/>
      <c r="BN375" s="358"/>
      <c r="BO375" s="358"/>
      <c r="BP375" s="64"/>
      <c r="BX375" s="114"/>
      <c r="BY375" s="115"/>
      <c r="BZ375" s="115"/>
      <c r="CA375" s="115"/>
      <c r="CB375" s="115"/>
    </row>
    <row r="376" spans="55:80" ht="15.75">
      <c r="BC376" s="114"/>
      <c r="BD376" s="114"/>
      <c r="BE376" s="297"/>
      <c r="BF376" s="295"/>
      <c r="BG376" s="114"/>
      <c r="BH376" s="468"/>
      <c r="BI376" s="468"/>
      <c r="BJ376" s="468"/>
      <c r="BK376" s="468"/>
      <c r="BL376" s="468"/>
      <c r="BM376" s="468"/>
      <c r="BN376" s="468"/>
      <c r="BO376" s="468"/>
      <c r="BP376" s="64"/>
      <c r="BX376" s="114"/>
      <c r="BY376" s="116"/>
      <c r="BZ376" s="116"/>
      <c r="CA376" s="116"/>
      <c r="CB376" s="116"/>
    </row>
    <row r="377" spans="55:80" ht="15.75">
      <c r="BC377" s="114"/>
      <c r="BD377" s="114"/>
      <c r="BE377" s="297"/>
      <c r="BF377" s="295"/>
      <c r="BG377" s="114"/>
      <c r="BH377" s="468"/>
      <c r="BI377" s="468"/>
      <c r="BJ377" s="468"/>
      <c r="BK377" s="468"/>
      <c r="BL377" s="468"/>
      <c r="BM377" s="468"/>
      <c r="BN377" s="468"/>
      <c r="BO377" s="468"/>
      <c r="BP377" s="64"/>
      <c r="BX377" s="114"/>
      <c r="BY377" s="116"/>
      <c r="BZ377" s="116"/>
      <c r="CA377" s="116"/>
      <c r="CB377" s="116"/>
    </row>
    <row r="378" spans="55:80" ht="15.75">
      <c r="BC378" s="114"/>
      <c r="BD378" s="114"/>
      <c r="BE378" s="297"/>
      <c r="BF378" s="295"/>
      <c r="BG378" s="114"/>
      <c r="BH378" s="358"/>
      <c r="BI378" s="358"/>
      <c r="BJ378" s="358"/>
      <c r="BK378" s="358"/>
      <c r="BL378" s="358"/>
      <c r="BM378" s="358"/>
      <c r="BN378" s="358"/>
      <c r="BO378" s="358"/>
      <c r="BP378" s="64"/>
      <c r="BX378" s="114"/>
      <c r="BY378" s="115"/>
      <c r="BZ378" s="115"/>
      <c r="CA378" s="115"/>
      <c r="CB378" s="115"/>
    </row>
    <row r="379" spans="55:80" ht="15.75">
      <c r="BC379" s="114"/>
      <c r="BD379" s="114"/>
      <c r="BE379" s="297"/>
      <c r="BF379" s="295"/>
      <c r="BG379" s="114"/>
      <c r="BH379" s="358"/>
      <c r="BI379" s="358"/>
      <c r="BJ379" s="358"/>
      <c r="BK379" s="358"/>
      <c r="BL379" s="358"/>
      <c r="BM379" s="358"/>
      <c r="BN379" s="358"/>
      <c r="BO379" s="358"/>
      <c r="BP379" s="64"/>
      <c r="BX379" s="114"/>
      <c r="BY379" s="115"/>
      <c r="BZ379" s="115"/>
      <c r="CA379" s="115"/>
      <c r="CB379" s="115"/>
    </row>
    <row r="380" spans="55:80" ht="15.75">
      <c r="BC380" s="114"/>
      <c r="BD380" s="114"/>
      <c r="BE380" s="297"/>
      <c r="BF380" s="295"/>
      <c r="BG380" s="114"/>
      <c r="BH380" s="358"/>
      <c r="BI380" s="358"/>
      <c r="BJ380" s="358"/>
      <c r="BK380" s="358"/>
      <c r="BL380" s="358"/>
      <c r="BM380" s="358"/>
      <c r="BN380" s="358"/>
      <c r="BO380" s="358"/>
      <c r="BP380" s="64"/>
      <c r="BX380" s="114"/>
      <c r="BY380" s="115"/>
      <c r="BZ380" s="115"/>
      <c r="CA380" s="115"/>
      <c r="CB380" s="115"/>
    </row>
    <row r="381" spans="55:80" ht="15.75">
      <c r="BC381" s="114"/>
      <c r="BD381" s="114"/>
      <c r="BE381" s="297"/>
      <c r="BF381" s="295"/>
      <c r="BG381" s="114"/>
      <c r="BH381" s="358"/>
      <c r="BI381" s="358"/>
      <c r="BJ381" s="358"/>
      <c r="BK381" s="358"/>
      <c r="BL381" s="358"/>
      <c r="BM381" s="358"/>
      <c r="BN381" s="358"/>
      <c r="BO381" s="358"/>
      <c r="BP381" s="64"/>
      <c r="BX381" s="114"/>
      <c r="BY381" s="115"/>
      <c r="BZ381" s="115"/>
      <c r="CA381" s="115"/>
      <c r="CB381" s="115"/>
    </row>
    <row r="382" spans="55:80" ht="15.75">
      <c r="BC382" s="114"/>
      <c r="BD382" s="114"/>
      <c r="BE382" s="297"/>
      <c r="BF382" s="295"/>
      <c r="BG382" s="114"/>
      <c r="BH382" s="358"/>
      <c r="BI382" s="358"/>
      <c r="BJ382" s="358"/>
      <c r="BK382" s="358"/>
      <c r="BL382" s="358"/>
      <c r="BM382" s="358"/>
      <c r="BN382" s="358"/>
      <c r="BO382" s="358"/>
      <c r="BP382" s="64"/>
      <c r="BX382" s="114"/>
      <c r="BY382" s="115"/>
      <c r="BZ382" s="115"/>
      <c r="CA382" s="115"/>
      <c r="CB382" s="115"/>
    </row>
    <row r="383" spans="55:80" ht="15.75">
      <c r="BC383" s="114"/>
      <c r="BD383" s="114"/>
      <c r="BE383" s="297"/>
      <c r="BF383" s="295"/>
      <c r="BG383" s="114"/>
      <c r="BH383" s="468"/>
      <c r="BI383" s="468"/>
      <c r="BJ383" s="468"/>
      <c r="BK383" s="468"/>
      <c r="BL383" s="468"/>
      <c r="BM383" s="468"/>
      <c r="BN383" s="468"/>
      <c r="BO383" s="468"/>
      <c r="BP383" s="64"/>
      <c r="BX383" s="114"/>
      <c r="BY383" s="116"/>
      <c r="BZ383" s="116"/>
      <c r="CA383" s="116"/>
      <c r="CB383" s="116"/>
    </row>
    <row r="384" spans="55:80" ht="15.75">
      <c r="BC384" s="114"/>
      <c r="BD384" s="114"/>
      <c r="BE384" s="297"/>
      <c r="BF384" s="295"/>
      <c r="BG384" s="114"/>
      <c r="BH384" s="468"/>
      <c r="BI384" s="468"/>
      <c r="BJ384" s="468"/>
      <c r="BK384" s="468"/>
      <c r="BL384" s="468"/>
      <c r="BM384" s="468"/>
      <c r="BN384" s="468"/>
      <c r="BO384" s="468"/>
      <c r="BP384" s="64"/>
      <c r="BX384" s="114"/>
      <c r="BY384" s="116"/>
      <c r="BZ384" s="116"/>
      <c r="CA384" s="116"/>
      <c r="CB384" s="116"/>
    </row>
    <row r="385" spans="55:80" ht="15.75">
      <c r="BC385" s="114"/>
      <c r="BD385" s="114"/>
      <c r="BE385" s="297"/>
      <c r="BF385" s="295"/>
      <c r="BG385" s="114"/>
      <c r="BH385" s="468"/>
      <c r="BI385" s="468"/>
      <c r="BJ385" s="468"/>
      <c r="BK385" s="468"/>
      <c r="BL385" s="468"/>
      <c r="BM385" s="468"/>
      <c r="BN385" s="468"/>
      <c r="BO385" s="468"/>
      <c r="BP385" s="64"/>
      <c r="BX385" s="114"/>
      <c r="BY385" s="116"/>
      <c r="BZ385" s="116"/>
      <c r="CA385" s="116"/>
      <c r="CB385" s="116"/>
    </row>
    <row r="386" spans="55:80" ht="15.75">
      <c r="BC386" s="114"/>
      <c r="BD386" s="114"/>
      <c r="BE386" s="297"/>
      <c r="BF386" s="295"/>
      <c r="BG386" s="114"/>
      <c r="BH386" s="358"/>
      <c r="BI386" s="358"/>
      <c r="BJ386" s="358"/>
      <c r="BK386" s="358"/>
      <c r="BL386" s="358"/>
      <c r="BM386" s="358"/>
      <c r="BN386" s="358"/>
      <c r="BO386" s="358"/>
      <c r="BP386" s="64"/>
      <c r="BX386" s="114"/>
      <c r="BY386" s="115"/>
      <c r="BZ386" s="115"/>
      <c r="CA386" s="115"/>
      <c r="CB386" s="115"/>
    </row>
    <row r="387" spans="55:80" ht="15.75">
      <c r="BC387" s="114"/>
      <c r="BD387" s="114"/>
      <c r="BE387" s="297"/>
      <c r="BF387" s="295"/>
      <c r="BG387" s="114"/>
      <c r="BH387" s="358"/>
      <c r="BI387" s="358"/>
      <c r="BJ387" s="358"/>
      <c r="BK387" s="358"/>
      <c r="BL387" s="358"/>
      <c r="BM387" s="358"/>
      <c r="BN387" s="358"/>
      <c r="BO387" s="358"/>
      <c r="BP387" s="64"/>
      <c r="BX387" s="114"/>
      <c r="BY387" s="115"/>
      <c r="BZ387" s="115"/>
      <c r="CA387" s="115"/>
      <c r="CB387" s="115"/>
    </row>
    <row r="388" spans="55:80" ht="15.75">
      <c r="BC388" s="114"/>
      <c r="BD388" s="114"/>
      <c r="BE388" s="297"/>
      <c r="BF388" s="295"/>
      <c r="BG388" s="114"/>
      <c r="BH388" s="358"/>
      <c r="BI388" s="358"/>
      <c r="BJ388" s="358"/>
      <c r="BK388" s="358"/>
      <c r="BL388" s="358"/>
      <c r="BM388" s="358"/>
      <c r="BN388" s="358"/>
      <c r="BO388" s="358"/>
      <c r="BP388" s="64"/>
      <c r="BX388" s="114"/>
      <c r="BY388" s="115"/>
      <c r="BZ388" s="115"/>
      <c r="CA388" s="115"/>
      <c r="CB388" s="115"/>
    </row>
    <row r="389" spans="55:80" ht="15.75">
      <c r="BC389" s="114"/>
      <c r="BD389" s="114"/>
      <c r="BE389" s="297"/>
      <c r="BF389" s="295"/>
      <c r="BG389" s="114"/>
      <c r="BH389" s="468"/>
      <c r="BI389" s="468"/>
      <c r="BJ389" s="468"/>
      <c r="BK389" s="468"/>
      <c r="BL389" s="468"/>
      <c r="BM389" s="468"/>
      <c r="BN389" s="468"/>
      <c r="BO389" s="468"/>
      <c r="BP389" s="64"/>
      <c r="BX389" s="114"/>
      <c r="BY389" s="116"/>
      <c r="BZ389" s="116"/>
      <c r="CA389" s="116"/>
      <c r="CB389" s="116"/>
    </row>
    <row r="390" spans="55:80" ht="15.75">
      <c r="BC390" s="114"/>
      <c r="BD390" s="114"/>
      <c r="BE390" s="297"/>
      <c r="BF390" s="295"/>
      <c r="BG390" s="114"/>
      <c r="BH390" s="468"/>
      <c r="BI390" s="468"/>
      <c r="BJ390" s="468"/>
      <c r="BK390" s="468"/>
      <c r="BL390" s="468"/>
      <c r="BM390" s="468"/>
      <c r="BN390" s="468"/>
      <c r="BO390" s="468"/>
      <c r="BP390" s="64"/>
      <c r="BX390" s="114"/>
      <c r="BY390" s="116"/>
      <c r="BZ390" s="116"/>
      <c r="CA390" s="116"/>
      <c r="CB390" s="116"/>
    </row>
    <row r="391" spans="55:80" ht="15.75">
      <c r="BC391" s="114"/>
      <c r="BD391" s="114"/>
      <c r="BE391" s="297"/>
      <c r="BF391" s="295"/>
      <c r="BG391" s="114"/>
      <c r="BH391" s="468"/>
      <c r="BI391" s="468"/>
      <c r="BJ391" s="468"/>
      <c r="BK391" s="468"/>
      <c r="BL391" s="468"/>
      <c r="BM391" s="468"/>
      <c r="BN391" s="468"/>
      <c r="BO391" s="468"/>
      <c r="BP391" s="64"/>
      <c r="BX391" s="114"/>
      <c r="BY391" s="116"/>
      <c r="BZ391" s="116"/>
      <c r="CA391" s="116"/>
      <c r="CB391" s="116"/>
    </row>
    <row r="392" spans="55:80" ht="15.75">
      <c r="BC392" s="114"/>
      <c r="BD392" s="114"/>
      <c r="BE392" s="297"/>
      <c r="BF392" s="295"/>
      <c r="BG392" s="114"/>
      <c r="BH392" s="358"/>
      <c r="BI392" s="358"/>
      <c r="BJ392" s="358"/>
      <c r="BK392" s="358"/>
      <c r="BL392" s="358"/>
      <c r="BM392" s="358"/>
      <c r="BN392" s="358"/>
      <c r="BO392" s="358"/>
      <c r="BP392" s="64"/>
      <c r="BX392" s="114"/>
      <c r="BY392" s="115"/>
      <c r="BZ392" s="115"/>
      <c r="CA392" s="115"/>
      <c r="CB392" s="115"/>
    </row>
    <row r="393" spans="55:80" ht="15.75">
      <c r="BC393" s="114"/>
      <c r="BD393" s="114"/>
      <c r="BE393" s="297"/>
      <c r="BF393" s="295"/>
      <c r="BG393" s="114"/>
      <c r="BH393" s="358"/>
      <c r="BI393" s="358"/>
      <c r="BJ393" s="358"/>
      <c r="BK393" s="358"/>
      <c r="BL393" s="358"/>
      <c r="BM393" s="358"/>
      <c r="BN393" s="358"/>
      <c r="BO393" s="358"/>
      <c r="BP393" s="64"/>
      <c r="BX393" s="114"/>
      <c r="BY393" s="115"/>
      <c r="BZ393" s="115"/>
      <c r="CA393" s="115"/>
      <c r="CB393" s="115"/>
    </row>
    <row r="394" spans="55:80" ht="15.75">
      <c r="BC394" s="114"/>
      <c r="BD394" s="114"/>
      <c r="BE394" s="297"/>
      <c r="BF394" s="295"/>
      <c r="BG394" s="114"/>
      <c r="BH394" s="358"/>
      <c r="BI394" s="358"/>
      <c r="BJ394" s="358"/>
      <c r="BK394" s="358"/>
      <c r="BL394" s="358"/>
      <c r="BM394" s="358"/>
      <c r="BN394" s="358"/>
      <c r="BO394" s="358"/>
      <c r="BP394" s="64"/>
      <c r="BX394" s="114"/>
      <c r="BY394" s="115"/>
      <c r="BZ394" s="115"/>
      <c r="CA394" s="115"/>
      <c r="CB394" s="115"/>
    </row>
    <row r="395" spans="55:80" ht="15.75">
      <c r="BC395" s="114"/>
      <c r="BD395" s="114"/>
      <c r="BE395" s="297"/>
      <c r="BF395" s="295"/>
      <c r="BG395" s="114"/>
      <c r="BH395" s="358"/>
      <c r="BI395" s="358"/>
      <c r="BJ395" s="358"/>
      <c r="BK395" s="358"/>
      <c r="BL395" s="358"/>
      <c r="BM395" s="358"/>
      <c r="BN395" s="358"/>
      <c r="BO395" s="358"/>
      <c r="BP395" s="64"/>
      <c r="BX395" s="114"/>
      <c r="BY395" s="115"/>
      <c r="BZ395" s="115"/>
      <c r="CA395" s="115"/>
      <c r="CB395" s="115"/>
    </row>
    <row r="396" spans="55:80" ht="15.75">
      <c r="BC396" s="114"/>
      <c r="BD396" s="114"/>
      <c r="BE396" s="297"/>
      <c r="BF396" s="295"/>
      <c r="BG396" s="114"/>
      <c r="BH396" s="358"/>
      <c r="BI396" s="358"/>
      <c r="BJ396" s="358"/>
      <c r="BK396" s="358"/>
      <c r="BL396" s="358"/>
      <c r="BM396" s="358"/>
      <c r="BN396" s="358"/>
      <c r="BO396" s="358"/>
      <c r="BP396" s="64"/>
      <c r="BX396" s="114"/>
      <c r="BY396" s="115"/>
      <c r="BZ396" s="115"/>
      <c r="CA396" s="115"/>
      <c r="CB396" s="115"/>
    </row>
    <row r="397" spans="55:80" ht="15.75">
      <c r="BC397" s="114"/>
      <c r="BD397" s="114"/>
      <c r="BE397" s="297"/>
      <c r="BF397" s="295"/>
      <c r="BG397" s="114"/>
      <c r="BH397" s="358"/>
      <c r="BI397" s="358"/>
      <c r="BJ397" s="358"/>
      <c r="BK397" s="358"/>
      <c r="BL397" s="358"/>
      <c r="BM397" s="358"/>
      <c r="BN397" s="358"/>
      <c r="BO397" s="358"/>
      <c r="BP397" s="64"/>
      <c r="BX397" s="114"/>
      <c r="BY397" s="115"/>
      <c r="BZ397" s="115"/>
      <c r="CA397" s="115"/>
      <c r="CB397" s="115"/>
    </row>
    <row r="398" spans="55:80" ht="15.75">
      <c r="BC398" s="114"/>
      <c r="BD398" s="114"/>
      <c r="BE398" s="297"/>
      <c r="BF398" s="295"/>
      <c r="BG398" s="114"/>
      <c r="BH398" s="358"/>
      <c r="BI398" s="358"/>
      <c r="BJ398" s="358"/>
      <c r="BK398" s="358"/>
      <c r="BL398" s="358"/>
      <c r="BM398" s="358"/>
      <c r="BN398" s="358"/>
      <c r="BO398" s="358"/>
      <c r="BP398" s="64"/>
      <c r="BX398" s="114"/>
      <c r="BY398" s="115"/>
      <c r="BZ398" s="115"/>
      <c r="CA398" s="115"/>
      <c r="CB398" s="115"/>
    </row>
    <row r="399" spans="55:80" ht="15.75">
      <c r="BC399" s="114"/>
      <c r="BD399" s="114"/>
      <c r="BE399" s="297"/>
      <c r="BF399" s="295"/>
      <c r="BG399" s="114"/>
      <c r="BH399" s="358"/>
      <c r="BI399" s="358"/>
      <c r="BJ399" s="358"/>
      <c r="BK399" s="358"/>
      <c r="BL399" s="358"/>
      <c r="BM399" s="358"/>
      <c r="BN399" s="358"/>
      <c r="BO399" s="358"/>
      <c r="BP399" s="64"/>
      <c r="BX399" s="114"/>
      <c r="BY399" s="115"/>
      <c r="BZ399" s="115"/>
      <c r="CA399" s="115"/>
      <c r="CB399" s="115"/>
    </row>
    <row r="400" spans="55:80" ht="15.75">
      <c r="BC400" s="114"/>
      <c r="BD400" s="114"/>
      <c r="BE400" s="297"/>
      <c r="BF400" s="295"/>
      <c r="BG400" s="114"/>
      <c r="BH400" s="358"/>
      <c r="BI400" s="358"/>
      <c r="BJ400" s="358"/>
      <c r="BK400" s="358"/>
      <c r="BL400" s="358"/>
      <c r="BM400" s="358"/>
      <c r="BN400" s="358"/>
      <c r="BO400" s="358"/>
      <c r="BP400" s="64"/>
      <c r="BX400" s="114"/>
      <c r="BY400" s="115"/>
      <c r="BZ400" s="115"/>
      <c r="CA400" s="115"/>
      <c r="CB400" s="115"/>
    </row>
    <row r="401" spans="55:80" ht="15.75">
      <c r="BC401" s="114"/>
      <c r="BD401" s="114"/>
      <c r="BE401" s="297"/>
      <c r="BF401" s="295"/>
      <c r="BG401" s="114"/>
      <c r="BH401" s="358"/>
      <c r="BI401" s="358"/>
      <c r="BJ401" s="358"/>
      <c r="BK401" s="358"/>
      <c r="BL401" s="358"/>
      <c r="BM401" s="358"/>
      <c r="BN401" s="358"/>
      <c r="BO401" s="358"/>
      <c r="BP401" s="64"/>
      <c r="BX401" s="114"/>
      <c r="BY401" s="115"/>
      <c r="BZ401" s="115"/>
      <c r="CA401" s="115"/>
      <c r="CB401" s="115"/>
    </row>
    <row r="402" spans="55:80" ht="15.75">
      <c r="BC402" s="114"/>
      <c r="BD402" s="114"/>
      <c r="BE402" s="297"/>
      <c r="BF402" s="295"/>
      <c r="BG402" s="114"/>
      <c r="BH402" s="358"/>
      <c r="BI402" s="358"/>
      <c r="BJ402" s="358"/>
      <c r="BK402" s="358"/>
      <c r="BL402" s="358"/>
      <c r="BM402" s="358"/>
      <c r="BN402" s="358"/>
      <c r="BO402" s="358"/>
      <c r="BP402" s="64"/>
      <c r="BX402" s="114"/>
      <c r="BY402" s="115"/>
      <c r="BZ402" s="115"/>
      <c r="CA402" s="115"/>
      <c r="CB402" s="115"/>
    </row>
    <row r="403" spans="55:80" ht="15.75">
      <c r="BC403" s="114"/>
      <c r="BD403" s="114"/>
      <c r="BE403" s="297"/>
      <c r="BF403" s="295"/>
      <c r="BG403" s="114"/>
      <c r="BH403" s="358"/>
      <c r="BI403" s="358"/>
      <c r="BJ403" s="358"/>
      <c r="BK403" s="358"/>
      <c r="BL403" s="358"/>
      <c r="BM403" s="358"/>
      <c r="BN403" s="358"/>
      <c r="BO403" s="358"/>
      <c r="BP403" s="64"/>
      <c r="BX403" s="114"/>
      <c r="BY403" s="115"/>
      <c r="BZ403" s="115"/>
      <c r="CA403" s="115"/>
      <c r="CB403" s="115"/>
    </row>
    <row r="404" spans="55:80" ht="15.75">
      <c r="BC404" s="114"/>
      <c r="BD404" s="114"/>
      <c r="BE404" s="297"/>
      <c r="BF404" s="295"/>
      <c r="BG404" s="114"/>
      <c r="BH404" s="358"/>
      <c r="BI404" s="358"/>
      <c r="BJ404" s="358"/>
      <c r="BK404" s="358"/>
      <c r="BL404" s="358"/>
      <c r="BM404" s="358"/>
      <c r="BN404" s="358"/>
      <c r="BO404" s="358"/>
      <c r="BP404" s="64"/>
      <c r="BX404" s="114"/>
      <c r="BY404" s="115"/>
      <c r="BZ404" s="115"/>
      <c r="CA404" s="115"/>
      <c r="CB404" s="115"/>
    </row>
    <row r="405" spans="55:80" ht="15.75">
      <c r="BC405" s="114"/>
      <c r="BD405" s="114"/>
      <c r="BE405" s="297"/>
      <c r="BF405" s="295"/>
      <c r="BG405" s="114"/>
      <c r="BH405" s="358"/>
      <c r="BI405" s="358"/>
      <c r="BJ405" s="358"/>
      <c r="BK405" s="358"/>
      <c r="BL405" s="358"/>
      <c r="BM405" s="358"/>
      <c r="BN405" s="358"/>
      <c r="BO405" s="358"/>
      <c r="BP405" s="64"/>
      <c r="BX405" s="114"/>
      <c r="BY405" s="115"/>
      <c r="BZ405" s="115"/>
      <c r="CA405" s="115"/>
      <c r="CB405" s="115"/>
    </row>
    <row r="406" spans="55:80" ht="15.75">
      <c r="BC406" s="114"/>
      <c r="BD406" s="114"/>
      <c r="BE406" s="297"/>
      <c r="BF406" s="295"/>
      <c r="BG406" s="114"/>
      <c r="BH406" s="358"/>
      <c r="BI406" s="358"/>
      <c r="BJ406" s="358"/>
      <c r="BK406" s="358"/>
      <c r="BL406" s="358"/>
      <c r="BM406" s="358"/>
      <c r="BN406" s="358"/>
      <c r="BO406" s="358"/>
      <c r="BP406" s="64"/>
      <c r="BX406" s="114"/>
      <c r="BY406" s="115"/>
      <c r="BZ406" s="115"/>
      <c r="CA406" s="115"/>
      <c r="CB406" s="115"/>
    </row>
    <row r="407" spans="55:80" ht="15.75">
      <c r="BC407" s="114"/>
      <c r="BD407" s="114"/>
      <c r="BE407" s="297"/>
      <c r="BF407" s="295"/>
      <c r="BG407" s="114"/>
      <c r="BH407" s="358"/>
      <c r="BI407" s="358"/>
      <c r="BJ407" s="358"/>
      <c r="BK407" s="358"/>
      <c r="BL407" s="358"/>
      <c r="BM407" s="358"/>
      <c r="BN407" s="358"/>
      <c r="BO407" s="358"/>
      <c r="BP407" s="64"/>
      <c r="BX407" s="114"/>
      <c r="BY407" s="115"/>
      <c r="BZ407" s="115"/>
      <c r="CA407" s="115"/>
      <c r="CB407" s="115"/>
    </row>
    <row r="408" spans="55:80" ht="15.75">
      <c r="BC408" s="114"/>
      <c r="BD408" s="114"/>
      <c r="BE408" s="297"/>
      <c r="BF408" s="295"/>
      <c r="BG408" s="114"/>
      <c r="BH408" s="358"/>
      <c r="BI408" s="358"/>
      <c r="BJ408" s="358"/>
      <c r="BK408" s="358"/>
      <c r="BL408" s="358"/>
      <c r="BM408" s="358"/>
      <c r="BN408" s="358"/>
      <c r="BO408" s="358"/>
      <c r="BP408" s="64"/>
      <c r="BX408" s="114"/>
      <c r="BY408" s="115"/>
      <c r="BZ408" s="115"/>
      <c r="CA408" s="115"/>
      <c r="CB408" s="115"/>
    </row>
    <row r="409" spans="55:80" ht="15.75">
      <c r="BC409" s="114"/>
      <c r="BD409" s="114"/>
      <c r="BE409" s="297"/>
      <c r="BF409" s="295"/>
      <c r="BG409" s="114"/>
      <c r="BH409" s="358"/>
      <c r="BI409" s="358"/>
      <c r="BJ409" s="358"/>
      <c r="BK409" s="358"/>
      <c r="BL409" s="358"/>
      <c r="BM409" s="358"/>
      <c r="BN409" s="358"/>
      <c r="BO409" s="358"/>
      <c r="BP409" s="64"/>
      <c r="BX409" s="114"/>
      <c r="BY409" s="115"/>
      <c r="BZ409" s="115"/>
      <c r="CA409" s="115"/>
      <c r="CB409" s="115"/>
    </row>
    <row r="410" spans="55:80" ht="15.75">
      <c r="BC410" s="114"/>
      <c r="BD410" s="114"/>
      <c r="BE410" s="297"/>
      <c r="BF410" s="295"/>
      <c r="BG410" s="114"/>
      <c r="BH410" s="358"/>
      <c r="BI410" s="358"/>
      <c r="BJ410" s="358"/>
      <c r="BK410" s="358"/>
      <c r="BL410" s="358"/>
      <c r="BM410" s="358"/>
      <c r="BN410" s="358"/>
      <c r="BO410" s="358"/>
      <c r="BP410" s="64"/>
      <c r="BX410" s="114"/>
      <c r="BY410" s="115"/>
      <c r="BZ410" s="115"/>
      <c r="CA410" s="115"/>
      <c r="CB410" s="115"/>
    </row>
    <row r="411" spans="55:80" ht="15.75">
      <c r="BC411" s="114"/>
      <c r="BD411" s="114"/>
      <c r="BE411" s="297"/>
      <c r="BF411" s="295"/>
      <c r="BG411" s="114"/>
      <c r="BH411" s="358"/>
      <c r="BI411" s="358"/>
      <c r="BJ411" s="358"/>
      <c r="BK411" s="358"/>
      <c r="BL411" s="358"/>
      <c r="BM411" s="358"/>
      <c r="BN411" s="358"/>
      <c r="BO411" s="358"/>
      <c r="BP411" s="64"/>
      <c r="BX411" s="114"/>
      <c r="BY411" s="115"/>
      <c r="BZ411" s="115"/>
      <c r="CA411" s="115"/>
      <c r="CB411" s="115"/>
    </row>
    <row r="412" spans="55:80" ht="15.75">
      <c r="BC412" s="114"/>
      <c r="BD412" s="114"/>
      <c r="BE412" s="297"/>
      <c r="BF412" s="295"/>
      <c r="BG412" s="114"/>
      <c r="BH412" s="358"/>
      <c r="BI412" s="358"/>
      <c r="BJ412" s="358"/>
      <c r="BK412" s="358"/>
      <c r="BL412" s="358"/>
      <c r="BM412" s="358"/>
      <c r="BN412" s="358"/>
      <c r="BO412" s="358"/>
      <c r="BP412" s="64"/>
      <c r="BX412" s="114"/>
      <c r="BY412" s="115"/>
      <c r="BZ412" s="115"/>
      <c r="CA412" s="115"/>
      <c r="CB412" s="115"/>
    </row>
    <row r="413" spans="55:80" ht="15.75">
      <c r="BC413" s="114"/>
      <c r="BD413" s="114"/>
      <c r="BE413" s="297"/>
      <c r="BF413" s="295"/>
      <c r="BG413" s="114"/>
      <c r="BH413" s="358"/>
      <c r="BI413" s="358"/>
      <c r="BJ413" s="358"/>
      <c r="BK413" s="358"/>
      <c r="BL413" s="358"/>
      <c r="BM413" s="358"/>
      <c r="BN413" s="358"/>
      <c r="BO413" s="358"/>
      <c r="BP413" s="64"/>
      <c r="BX413" s="114"/>
      <c r="BY413" s="115"/>
      <c r="BZ413" s="115"/>
      <c r="CA413" s="115"/>
      <c r="CB413" s="115"/>
    </row>
    <row r="414" spans="55:80" ht="15.75">
      <c r="BC414" s="114"/>
      <c r="BD414" s="114"/>
      <c r="BE414" s="297"/>
      <c r="BF414" s="295"/>
      <c r="BG414" s="114"/>
      <c r="BH414" s="358"/>
      <c r="BI414" s="358"/>
      <c r="BJ414" s="358"/>
      <c r="BK414" s="358"/>
      <c r="BL414" s="358"/>
      <c r="BM414" s="358"/>
      <c r="BN414" s="358"/>
      <c r="BO414" s="358"/>
      <c r="BP414" s="64"/>
      <c r="BX414" s="114"/>
      <c r="BY414" s="115"/>
      <c r="BZ414" s="115"/>
      <c r="CA414" s="115"/>
      <c r="CB414" s="115"/>
    </row>
    <row r="415" spans="55:80" ht="15.75">
      <c r="BC415" s="114"/>
      <c r="BD415" s="114"/>
      <c r="BE415" s="297"/>
      <c r="BF415" s="295"/>
      <c r="BG415" s="114"/>
      <c r="BH415" s="467"/>
      <c r="BI415" s="467"/>
      <c r="BJ415" s="467"/>
      <c r="BK415" s="467"/>
      <c r="BL415" s="358"/>
      <c r="BM415" s="358"/>
      <c r="BN415" s="358"/>
      <c r="BO415" s="358"/>
      <c r="BP415" s="64"/>
      <c r="BX415" s="114"/>
      <c r="BY415" s="116"/>
      <c r="BZ415" s="115"/>
      <c r="CA415" s="115"/>
      <c r="CB415" s="115"/>
    </row>
    <row r="416" spans="55:80" ht="15.75">
      <c r="BC416" s="114"/>
      <c r="BD416" s="114"/>
      <c r="BE416" s="297"/>
      <c r="BF416" s="295"/>
      <c r="BG416" s="114"/>
      <c r="BH416" s="358"/>
      <c r="BI416" s="358"/>
      <c r="BJ416" s="358"/>
      <c r="BK416" s="358"/>
      <c r="BL416" s="358"/>
      <c r="BM416" s="358"/>
      <c r="BN416" s="358"/>
      <c r="BO416" s="358"/>
      <c r="BP416" s="64"/>
      <c r="BX416" s="114"/>
      <c r="BY416" s="115"/>
      <c r="BZ416" s="115"/>
      <c r="CA416" s="115"/>
      <c r="CB416" s="115"/>
    </row>
    <row r="417" spans="55:80" ht="15.75">
      <c r="BC417" s="114"/>
      <c r="BD417" s="114"/>
      <c r="BE417" s="297"/>
      <c r="BF417" s="295"/>
      <c r="BG417" s="114"/>
      <c r="BH417" s="358"/>
      <c r="BI417" s="358"/>
      <c r="BJ417" s="358"/>
      <c r="BK417" s="358"/>
      <c r="BL417" s="358"/>
      <c r="BM417" s="358"/>
      <c r="BN417" s="358"/>
      <c r="BO417" s="358"/>
      <c r="BP417" s="64"/>
      <c r="BX417" s="114"/>
      <c r="BY417" s="115"/>
      <c r="BZ417" s="115"/>
      <c r="CA417" s="115"/>
      <c r="CB417" s="115"/>
    </row>
    <row r="418" spans="55:82" ht="15.75">
      <c r="BC418" s="114"/>
      <c r="BD418" s="114"/>
      <c r="BE418" s="297"/>
      <c r="BF418" s="295"/>
      <c r="BG418" s="114"/>
      <c r="BH418" s="358"/>
      <c r="BI418" s="358"/>
      <c r="BJ418" s="358"/>
      <c r="BK418" s="358"/>
      <c r="BL418" s="358"/>
      <c r="BM418" s="358"/>
      <c r="BN418" s="358"/>
      <c r="BO418" s="358"/>
      <c r="BP418" s="64"/>
      <c r="BQ418" s="66"/>
      <c r="BX418" s="114"/>
      <c r="BY418" s="115"/>
      <c r="BZ418" s="115"/>
      <c r="CA418" s="115"/>
      <c r="CB418" s="115"/>
      <c r="CD418" s="66"/>
    </row>
    <row r="419" spans="55:82" ht="15.75">
      <c r="BC419" s="114"/>
      <c r="BD419" s="114"/>
      <c r="BE419" s="297"/>
      <c r="BF419" s="295"/>
      <c r="BG419" s="114"/>
      <c r="BH419" s="358"/>
      <c r="BI419" s="358"/>
      <c r="BJ419" s="358"/>
      <c r="BK419" s="358"/>
      <c r="BL419" s="358"/>
      <c r="BM419" s="358"/>
      <c r="BN419" s="358"/>
      <c r="BO419" s="358"/>
      <c r="BP419" s="64"/>
      <c r="BQ419" s="66"/>
      <c r="BX419" s="114"/>
      <c r="BY419" s="115"/>
      <c r="BZ419" s="115"/>
      <c r="CA419" s="115"/>
      <c r="CB419" s="115"/>
      <c r="CD419" s="66"/>
    </row>
    <row r="420" spans="55:82" ht="15.75">
      <c r="BC420" s="116"/>
      <c r="BD420" s="116"/>
      <c r="BE420" s="297"/>
      <c r="BF420" s="113"/>
      <c r="BG420" s="113"/>
      <c r="BH420" s="469"/>
      <c r="BI420" s="469"/>
      <c r="BJ420" s="469"/>
      <c r="BK420" s="469"/>
      <c r="BL420" s="469"/>
      <c r="BM420" s="469"/>
      <c r="BN420" s="469"/>
      <c r="BO420" s="469"/>
      <c r="BP420" s="64"/>
      <c r="BQ420" s="3"/>
      <c r="BX420" s="114"/>
      <c r="BY420" s="116"/>
      <c r="BZ420" s="116"/>
      <c r="CA420" s="116"/>
      <c r="CB420" s="116"/>
      <c r="CD420" s="3"/>
    </row>
    <row r="421" spans="55:87" ht="18">
      <c r="BC421" s="116"/>
      <c r="BD421" s="116"/>
      <c r="BE421" s="297"/>
      <c r="BF421" s="298"/>
      <c r="BG421" s="298"/>
      <c r="BH421" s="298"/>
      <c r="BI421" s="298"/>
      <c r="BJ421" s="298"/>
      <c r="BK421" s="298"/>
      <c r="BL421" s="298"/>
      <c r="BM421" s="298"/>
      <c r="BN421" s="298"/>
      <c r="BO421" s="298"/>
      <c r="BP421" s="64"/>
      <c r="BQ421" s="64"/>
      <c r="BR421" s="70"/>
      <c r="BT421" s="117"/>
      <c r="BU421" s="118"/>
      <c r="BV421" s="118"/>
      <c r="BX421" s="114"/>
      <c r="BY421" s="116"/>
      <c r="BZ421" s="116"/>
      <c r="CA421" s="116"/>
      <c r="CB421" s="116"/>
      <c r="CD421" s="64"/>
      <c r="CE421" s="70"/>
      <c r="CG421" s="117"/>
      <c r="CH421" s="118"/>
      <c r="CI421" s="118"/>
    </row>
    <row r="422" spans="55:87" ht="18">
      <c r="BC422" s="116"/>
      <c r="BD422" s="116"/>
      <c r="BE422" s="297"/>
      <c r="BF422" s="299"/>
      <c r="BG422" s="299"/>
      <c r="BH422" s="299"/>
      <c r="BI422" s="299"/>
      <c r="BJ422" s="299"/>
      <c r="BK422" s="299"/>
      <c r="BL422" s="299"/>
      <c r="BM422" s="299"/>
      <c r="BN422" s="299"/>
      <c r="BO422" s="299"/>
      <c r="BP422" s="64"/>
      <c r="BQ422" s="64"/>
      <c r="BR422" s="70"/>
      <c r="BT422" s="117"/>
      <c r="BU422" s="118"/>
      <c r="BV422" s="118"/>
      <c r="BX422" s="114"/>
      <c r="BY422" s="116"/>
      <c r="BZ422" s="116"/>
      <c r="CA422" s="116"/>
      <c r="CB422" s="116"/>
      <c r="CD422" s="64"/>
      <c r="CE422" s="70"/>
      <c r="CG422" s="117"/>
      <c r="CH422" s="118"/>
      <c r="CI422" s="118"/>
    </row>
    <row r="423" spans="55:69" ht="15">
      <c r="BC423" s="54"/>
      <c r="BD423" s="54"/>
      <c r="BE423" s="470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64"/>
      <c r="BQ423" s="3"/>
    </row>
    <row r="424" spans="55:74" ht="15">
      <c r="BC424" s="54"/>
      <c r="BD424" s="66"/>
      <c r="BE424" s="297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119"/>
      <c r="BR424" s="120"/>
      <c r="BS424" s="120"/>
      <c r="BT424" s="71"/>
      <c r="BU424" s="66"/>
      <c r="BV424" s="66"/>
    </row>
    <row r="425" spans="55:74" ht="15">
      <c r="BC425" s="54"/>
      <c r="BD425" s="66"/>
      <c r="BE425" s="297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119"/>
      <c r="BR425" s="120"/>
      <c r="BS425" s="120"/>
      <c r="BT425" s="71"/>
      <c r="BU425" s="66"/>
      <c r="BV425" s="66"/>
    </row>
    <row r="426" spans="55:69" ht="15">
      <c r="BC426" s="54"/>
      <c r="BD426" s="66"/>
      <c r="BF426" s="64"/>
      <c r="BJ426" s="54"/>
      <c r="BK426" s="54"/>
      <c r="BL426" s="54"/>
      <c r="BM426" s="54"/>
      <c r="BN426" s="54"/>
      <c r="BO426" s="54"/>
      <c r="BQ426" s="3"/>
    </row>
    <row r="427" spans="55:71" ht="12.75">
      <c r="BC427" s="54"/>
      <c r="BD427" s="54"/>
      <c r="BE427" s="300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Q427" s="121"/>
      <c r="BR427" s="122"/>
      <c r="BS427" s="122"/>
    </row>
    <row r="428" spans="55:71" ht="12.75">
      <c r="BC428" s="54"/>
      <c r="BD428" s="54"/>
      <c r="BE428" s="300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Q428" s="121"/>
      <c r="BR428" s="122"/>
      <c r="BS428" s="122"/>
    </row>
    <row r="429" spans="55:69" ht="15">
      <c r="BC429" s="54"/>
      <c r="BD429" s="54"/>
      <c r="BE429" s="300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Q429" s="3"/>
    </row>
    <row r="430" spans="55:69" ht="15">
      <c r="BC430" s="54"/>
      <c r="BD430" s="54"/>
      <c r="BE430" s="300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Q430" s="3"/>
    </row>
    <row r="431" spans="55:69" ht="15">
      <c r="BC431" s="54"/>
      <c r="BD431" s="54"/>
      <c r="BE431" s="300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Q431" s="3"/>
    </row>
    <row r="432" spans="55:69" ht="15">
      <c r="BC432" s="54"/>
      <c r="BD432" s="54"/>
      <c r="BE432" s="300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Q432" s="3"/>
    </row>
    <row r="433" spans="55:69" ht="15">
      <c r="BC433" s="54"/>
      <c r="BD433" s="54"/>
      <c r="BE433" s="300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Q433" s="3"/>
    </row>
    <row r="434" spans="55:69" ht="15">
      <c r="BC434" s="54"/>
      <c r="BD434" s="54"/>
      <c r="BE434" s="300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Q434" s="3"/>
    </row>
    <row r="435" spans="55:69" ht="15">
      <c r="BC435" s="54"/>
      <c r="BD435" s="54"/>
      <c r="BE435" s="300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Q435" s="3"/>
    </row>
    <row r="436" spans="55:67" ht="12.75">
      <c r="BC436" s="54"/>
      <c r="BD436" s="54"/>
      <c r="BE436" s="300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</row>
    <row r="437" spans="55:67" ht="12.75">
      <c r="BC437" s="54"/>
      <c r="BD437" s="54"/>
      <c r="BE437" s="300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</row>
    <row r="438" spans="55:67" ht="12.75">
      <c r="BC438" s="54"/>
      <c r="BD438" s="54"/>
      <c r="BE438" s="300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</row>
    <row r="439" spans="55:67" ht="12.75">
      <c r="BC439" s="54"/>
      <c r="BD439" s="54"/>
      <c r="BE439" s="300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</row>
    <row r="440" spans="55:67" ht="12.75">
      <c r="BC440" s="54"/>
      <c r="BD440" s="54"/>
      <c r="BE440" s="300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</row>
    <row r="441" spans="55:67" ht="12.75">
      <c r="BC441" s="54"/>
      <c r="BD441" s="54"/>
      <c r="BE441" s="300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</row>
    <row r="442" spans="55:67" ht="12.75">
      <c r="BC442" s="54"/>
      <c r="BD442" s="54"/>
      <c r="BE442" s="300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</row>
    <row r="443" spans="55:67" ht="12.75">
      <c r="BC443" s="54"/>
      <c r="BD443" s="54"/>
      <c r="BE443" s="300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</row>
    <row r="444" spans="55:67" ht="12.75">
      <c r="BC444" s="54"/>
      <c r="BD444" s="54"/>
      <c r="BE444" s="300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</row>
    <row r="445" spans="55:67" ht="12.75">
      <c r="BC445" s="54"/>
      <c r="BD445" s="54"/>
      <c r="BE445" s="300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</row>
    <row r="446" spans="55:67" ht="12.75">
      <c r="BC446" s="54"/>
      <c r="BD446" s="54"/>
      <c r="BE446" s="300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</row>
    <row r="447" spans="55:67" ht="12.75">
      <c r="BC447" s="54"/>
      <c r="BD447" s="54"/>
      <c r="BE447" s="300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</row>
    <row r="448" spans="55:67" ht="12.75">
      <c r="BC448" s="54"/>
      <c r="BD448" s="54"/>
      <c r="BE448" s="300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</row>
    <row r="449" spans="55:67" ht="12.75">
      <c r="BC449" s="54"/>
      <c r="BD449" s="54"/>
      <c r="BE449" s="300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</row>
    <row r="450" spans="55:67" ht="12.75">
      <c r="BC450" s="54"/>
      <c r="BD450" s="54"/>
      <c r="BE450" s="300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</row>
    <row r="451" spans="55:67" ht="12.75">
      <c r="BC451" s="54"/>
      <c r="BD451" s="54"/>
      <c r="BE451" s="300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</row>
    <row r="452" spans="55:67" ht="12.75">
      <c r="BC452" s="54"/>
      <c r="BD452" s="54"/>
      <c r="BE452" s="300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</row>
    <row r="453" spans="55:67" ht="12.75">
      <c r="BC453" s="54"/>
      <c r="BD453" s="54"/>
      <c r="BE453" s="300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</row>
    <row r="454" spans="55:67" ht="12.75">
      <c r="BC454" s="54"/>
      <c r="BD454" s="54"/>
      <c r="BE454" s="300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</row>
    <row r="455" spans="55:67" ht="12.75">
      <c r="BC455" s="54"/>
      <c r="BD455" s="54"/>
      <c r="BE455" s="300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</row>
    <row r="456" spans="55:67" ht="12.75">
      <c r="BC456" s="54"/>
      <c r="BD456" s="54"/>
      <c r="BE456" s="300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</row>
    <row r="457" spans="55:67" ht="12.75">
      <c r="BC457" s="54"/>
      <c r="BD457" s="54"/>
      <c r="BE457" s="300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</row>
    <row r="458" spans="55:67" ht="12.75">
      <c r="BC458" s="54"/>
      <c r="BD458" s="54"/>
      <c r="BE458" s="300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</row>
    <row r="459" spans="55:67" ht="12.75">
      <c r="BC459" s="54"/>
      <c r="BD459" s="54"/>
      <c r="BE459" s="300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</row>
    <row r="460" spans="55:67" ht="12.75">
      <c r="BC460" s="54"/>
      <c r="BD460" s="54"/>
      <c r="BE460" s="300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</row>
    <row r="461" spans="55:67" ht="12.75">
      <c r="BC461" s="54"/>
      <c r="BD461" s="54"/>
      <c r="BE461" s="300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</row>
    <row r="462" spans="55:67" ht="12.75">
      <c r="BC462" s="54"/>
      <c r="BD462" s="54"/>
      <c r="BE462" s="300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</row>
    <row r="463" spans="55:67" ht="12.75">
      <c r="BC463" s="54"/>
      <c r="BD463" s="54"/>
      <c r="BE463" s="300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</row>
    <row r="464" spans="55:67" ht="12.75">
      <c r="BC464" s="54"/>
      <c r="BD464" s="54"/>
      <c r="BE464" s="300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</row>
    <row r="465" spans="55:67" ht="12.75">
      <c r="BC465" s="54"/>
      <c r="BD465" s="54"/>
      <c r="BE465" s="300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</row>
    <row r="466" spans="55:67" ht="12.75">
      <c r="BC466" s="54"/>
      <c r="BD466" s="54"/>
      <c r="BE466" s="300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</row>
    <row r="467" spans="55:67" ht="12.75">
      <c r="BC467" s="54"/>
      <c r="BD467" s="54"/>
      <c r="BE467" s="300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</row>
    <row r="468" spans="55:67" ht="12.75">
      <c r="BC468" s="54"/>
      <c r="BD468" s="54"/>
      <c r="BE468" s="300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</row>
    <row r="469" spans="55:67" ht="12.75">
      <c r="BC469" s="54"/>
      <c r="BD469" s="54"/>
      <c r="BE469" s="300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</row>
    <row r="470" spans="55:67" ht="12.75">
      <c r="BC470" s="54"/>
      <c r="BD470" s="54"/>
      <c r="BE470" s="300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</row>
    <row r="471" spans="55:67" ht="12.75">
      <c r="BC471" s="54"/>
      <c r="BD471" s="54"/>
      <c r="BE471" s="300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</row>
    <row r="472" spans="55:67" ht="12.75">
      <c r="BC472" s="54"/>
      <c r="BD472" s="54"/>
      <c r="BE472" s="300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</row>
    <row r="473" spans="55:67" ht="12.75">
      <c r="BC473" s="54"/>
      <c r="BD473" s="54"/>
      <c r="BE473" s="300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</row>
    <row r="474" spans="55:67" ht="12.75">
      <c r="BC474" s="54"/>
      <c r="BD474" s="54"/>
      <c r="BE474" s="300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</row>
    <row r="475" spans="55:67" ht="12.75">
      <c r="BC475" s="54"/>
      <c r="BD475" s="54"/>
      <c r="BE475" s="300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</row>
    <row r="476" spans="55:67" ht="12.75">
      <c r="BC476" s="54"/>
      <c r="BD476" s="54"/>
      <c r="BE476" s="300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</row>
    <row r="477" spans="55:67" ht="12.75">
      <c r="BC477" s="54"/>
      <c r="BD477" s="54"/>
      <c r="BE477" s="301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</row>
    <row r="478" spans="55:67" ht="12.75">
      <c r="BC478" s="54"/>
      <c r="BD478" s="54"/>
      <c r="BE478" s="301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</row>
    <row r="479" spans="55:67" ht="12.75">
      <c r="BC479" s="54"/>
      <c r="BD479" s="54"/>
      <c r="BE479" s="301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</row>
    <row r="480" spans="55:67" ht="12.75">
      <c r="BC480" s="54"/>
      <c r="BD480" s="54"/>
      <c r="BE480" s="301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</row>
    <row r="481" spans="55:67" ht="12.75">
      <c r="BC481" s="54"/>
      <c r="BD481" s="54"/>
      <c r="BE481" s="301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</row>
    <row r="482" spans="55:67" ht="12.75">
      <c r="BC482" s="54"/>
      <c r="BD482" s="54"/>
      <c r="BE482" s="301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</row>
    <row r="483" spans="55:67" ht="12.75">
      <c r="BC483" s="54"/>
      <c r="BD483" s="54"/>
      <c r="BE483" s="301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</row>
    <row r="484" spans="55:67" ht="12.75">
      <c r="BC484" s="54"/>
      <c r="BD484" s="54"/>
      <c r="BE484" s="301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</row>
    <row r="485" spans="55:67" ht="12.75">
      <c r="BC485" s="54"/>
      <c r="BD485" s="54"/>
      <c r="BE485" s="301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</row>
    <row r="486" spans="55:67" ht="12.75">
      <c r="BC486" s="54"/>
      <c r="BD486" s="54"/>
      <c r="BE486" s="301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</row>
    <row r="487" spans="55:67" ht="12.75">
      <c r="BC487" s="54"/>
      <c r="BD487" s="54"/>
      <c r="BE487" s="301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</row>
    <row r="488" spans="55:67" ht="12.75">
      <c r="BC488" s="54"/>
      <c r="BD488" s="54"/>
      <c r="BE488" s="301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</row>
    <row r="489" spans="55:67" ht="12.75">
      <c r="BC489" s="54"/>
      <c r="BD489" s="54"/>
      <c r="BE489" s="301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</row>
    <row r="490" spans="55:67" ht="12.75">
      <c r="BC490" s="54"/>
      <c r="BD490" s="54"/>
      <c r="BE490" s="301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</row>
    <row r="491" spans="55:67" ht="12.75">
      <c r="BC491" s="54"/>
      <c r="BD491" s="54"/>
      <c r="BE491" s="301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</row>
    <row r="492" spans="55:67" ht="12.75">
      <c r="BC492" s="54"/>
      <c r="BD492" s="54"/>
      <c r="BE492" s="301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</row>
    <row r="493" spans="55:67" ht="12.75">
      <c r="BC493" s="54"/>
      <c r="BD493" s="54"/>
      <c r="BE493" s="301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</row>
    <row r="494" spans="55:67" ht="12.75">
      <c r="BC494" s="54"/>
      <c r="BD494" s="54"/>
      <c r="BE494" s="301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</row>
    <row r="495" spans="55:67" ht="12.75">
      <c r="BC495" s="54"/>
      <c r="BD495" s="54"/>
      <c r="BE495" s="301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</row>
    <row r="496" spans="55:67" ht="12.75">
      <c r="BC496" s="54"/>
      <c r="BD496" s="54"/>
      <c r="BE496" s="301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</row>
    <row r="497" spans="55:67" ht="12.75">
      <c r="BC497" s="54"/>
      <c r="BD497" s="54"/>
      <c r="BE497" s="301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</row>
    <row r="498" spans="55:67" ht="12.75">
      <c r="BC498" s="54"/>
      <c r="BD498" s="54"/>
      <c r="BE498" s="301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</row>
    <row r="499" spans="55:67" ht="12.75">
      <c r="BC499" s="54"/>
      <c r="BD499" s="54"/>
      <c r="BE499" s="301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</row>
    <row r="500" spans="55:67" ht="12.75">
      <c r="BC500" s="54"/>
      <c r="BD500" s="54"/>
      <c r="BE500" s="301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</row>
    <row r="501" spans="55:67" ht="12.75">
      <c r="BC501" s="54"/>
      <c r="BD501" s="54"/>
      <c r="BE501" s="301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</row>
    <row r="502" spans="55:67" ht="12.75">
      <c r="BC502" s="54"/>
      <c r="BD502" s="54"/>
      <c r="BE502" s="301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</row>
    <row r="503" spans="55:67" ht="12.75">
      <c r="BC503" s="54"/>
      <c r="BD503" s="54"/>
      <c r="BE503" s="301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</row>
    <row r="504" spans="55:67" ht="12.75">
      <c r="BC504" s="54"/>
      <c r="BD504" s="54"/>
      <c r="BE504" s="301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</row>
    <row r="505" spans="55:67" ht="12.75">
      <c r="BC505" s="54"/>
      <c r="BD505" s="54"/>
      <c r="BE505" s="301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</row>
    <row r="506" spans="55:67" ht="12.75">
      <c r="BC506" s="54"/>
      <c r="BD506" s="54"/>
      <c r="BE506" s="301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</row>
    <row r="507" spans="55:67" ht="12.75">
      <c r="BC507" s="54"/>
      <c r="BD507" s="54"/>
      <c r="BE507" s="301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</row>
    <row r="508" spans="55:67" ht="12.75">
      <c r="BC508" s="54"/>
      <c r="BD508" s="54"/>
      <c r="BE508" s="301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</row>
    <row r="509" spans="55:67" ht="12.75">
      <c r="BC509" s="54"/>
      <c r="BD509" s="54"/>
      <c r="BE509" s="301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</row>
    <row r="510" spans="55:67" ht="12.75">
      <c r="BC510" s="54"/>
      <c r="BD510" s="54"/>
      <c r="BE510" s="301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</row>
    <row r="511" spans="55:67" ht="12.75">
      <c r="BC511" s="54"/>
      <c r="BD511" s="54"/>
      <c r="BE511" s="301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</row>
    <row r="512" spans="55:67" ht="12.75">
      <c r="BC512" s="54"/>
      <c r="BD512" s="54"/>
      <c r="BE512" s="301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</row>
    <row r="513" spans="55:67" ht="12.75">
      <c r="BC513" s="54"/>
      <c r="BD513" s="54"/>
      <c r="BE513" s="301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</row>
    <row r="514" spans="55:67" ht="12.75">
      <c r="BC514" s="54"/>
      <c r="BD514" s="54"/>
      <c r="BE514" s="301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</row>
    <row r="515" spans="55:67" ht="12.75">
      <c r="BC515" s="54"/>
      <c r="BD515" s="54"/>
      <c r="BE515" s="301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</row>
    <row r="516" spans="55:67" ht="12.75">
      <c r="BC516" s="54"/>
      <c r="BD516" s="54"/>
      <c r="BE516" s="301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</row>
    <row r="517" spans="55:67" ht="12.75">
      <c r="BC517" s="54"/>
      <c r="BD517" s="54"/>
      <c r="BE517" s="301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</row>
    <row r="518" spans="55:67" ht="12.75">
      <c r="BC518" s="54"/>
      <c r="BD518" s="54"/>
      <c r="BE518" s="301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</row>
    <row r="519" spans="55:67" ht="12.75">
      <c r="BC519" s="54"/>
      <c r="BD519" s="54"/>
      <c r="BE519" s="301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</row>
    <row r="520" spans="55:67" ht="12.75">
      <c r="BC520" s="54"/>
      <c r="BD520" s="54"/>
      <c r="BE520" s="301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</row>
    <row r="521" spans="55:67" ht="12.75">
      <c r="BC521" s="54"/>
      <c r="BD521" s="54"/>
      <c r="BE521" s="301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</row>
    <row r="522" spans="55:67" ht="12.75">
      <c r="BC522" s="54"/>
      <c r="BD522" s="54"/>
      <c r="BE522" s="301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</row>
    <row r="523" spans="55:67" ht="12.75">
      <c r="BC523" s="54"/>
      <c r="BD523" s="54"/>
      <c r="BE523" s="301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</row>
    <row r="524" spans="55:67" ht="12.75">
      <c r="BC524" s="54"/>
      <c r="BD524" s="54"/>
      <c r="BE524" s="301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</row>
    <row r="525" spans="55:67" ht="12.75">
      <c r="BC525" s="54"/>
      <c r="BD525" s="54"/>
      <c r="BE525" s="301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</row>
    <row r="526" spans="55:67" ht="12.75">
      <c r="BC526" s="54"/>
      <c r="BD526" s="54"/>
      <c r="BE526" s="301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</row>
    <row r="527" spans="55:67" ht="12.75">
      <c r="BC527" s="54"/>
      <c r="BD527" s="54"/>
      <c r="BE527" s="301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</row>
    <row r="528" spans="55:67" ht="12.75">
      <c r="BC528" s="54"/>
      <c r="BD528" s="54"/>
      <c r="BE528" s="301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</row>
    <row r="529" spans="55:67" ht="12.75">
      <c r="BC529" s="54"/>
      <c r="BD529" s="54"/>
      <c r="BE529" s="301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</row>
    <row r="530" spans="55:67" ht="12.75">
      <c r="BC530" s="54"/>
      <c r="BD530" s="54"/>
      <c r="BE530" s="301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</row>
    <row r="531" spans="55:67" ht="12.75">
      <c r="BC531" s="54"/>
      <c r="BD531" s="54"/>
      <c r="BE531" s="301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</row>
    <row r="532" spans="55:67" ht="12.75">
      <c r="BC532" s="54"/>
      <c r="BD532" s="54"/>
      <c r="BE532" s="301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</row>
    <row r="533" spans="55:67" ht="12.75">
      <c r="BC533" s="54"/>
      <c r="BD533" s="54"/>
      <c r="BE533" s="301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</row>
    <row r="534" spans="55:67" ht="12.75">
      <c r="BC534" s="54"/>
      <c r="BD534" s="54"/>
      <c r="BE534" s="301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</row>
    <row r="535" spans="55:67" ht="12.75">
      <c r="BC535" s="54"/>
      <c r="BD535" s="54"/>
      <c r="BE535" s="301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</row>
    <row r="536" spans="55:67" ht="12.75">
      <c r="BC536" s="54"/>
      <c r="BD536" s="54"/>
      <c r="BE536" s="301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</row>
    <row r="537" spans="55:67" ht="12.75">
      <c r="BC537" s="54"/>
      <c r="BD537" s="54"/>
      <c r="BE537" s="301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</row>
    <row r="538" spans="55:67" ht="12.75">
      <c r="BC538" s="54"/>
      <c r="BD538" s="54"/>
      <c r="BE538" s="301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</row>
    <row r="539" spans="55:67" ht="12.75">
      <c r="BC539" s="54"/>
      <c r="BD539" s="54"/>
      <c r="BE539" s="301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</row>
    <row r="540" spans="55:67" ht="12.75">
      <c r="BC540" s="54"/>
      <c r="BD540" s="54"/>
      <c r="BE540" s="301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</row>
    <row r="541" spans="55:67" ht="12.75">
      <c r="BC541" s="54"/>
      <c r="BD541" s="54"/>
      <c r="BE541" s="301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</row>
    <row r="542" spans="55:67" ht="12.75">
      <c r="BC542" s="54"/>
      <c r="BD542" s="54"/>
      <c r="BE542" s="301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</row>
    <row r="543" spans="55:67" ht="12.75">
      <c r="BC543" s="54"/>
      <c r="BD543" s="54"/>
      <c r="BE543" s="301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</row>
    <row r="544" spans="55:67" ht="12.75">
      <c r="BC544" s="54"/>
      <c r="BD544" s="54"/>
      <c r="BE544" s="301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</row>
    <row r="545" spans="55:67" ht="12.75">
      <c r="BC545" s="54"/>
      <c r="BD545" s="54"/>
      <c r="BE545" s="301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</row>
    <row r="546" spans="55:67" ht="12.75">
      <c r="BC546" s="54"/>
      <c r="BD546" s="54"/>
      <c r="BE546" s="301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</row>
    <row r="547" spans="55:67" ht="12.75">
      <c r="BC547" s="54"/>
      <c r="BD547" s="54"/>
      <c r="BE547" s="301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</row>
    <row r="548" spans="55:67" ht="12.75">
      <c r="BC548" s="54"/>
      <c r="BD548" s="54"/>
      <c r="BE548" s="301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</row>
    <row r="549" spans="55:67" ht="12.75">
      <c r="BC549" s="54"/>
      <c r="BD549" s="54"/>
      <c r="BE549" s="301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</row>
    <row r="550" spans="55:67" ht="12.75">
      <c r="BC550" s="54"/>
      <c r="BD550" s="54"/>
      <c r="BE550" s="301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</row>
    <row r="551" spans="55:67" ht="12.75">
      <c r="BC551" s="54"/>
      <c r="BD551" s="54"/>
      <c r="BE551" s="301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</row>
    <row r="552" spans="55:67" ht="12.75">
      <c r="BC552" s="54"/>
      <c r="BD552" s="54"/>
      <c r="BE552" s="301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</row>
    <row r="553" spans="55:67" ht="12.75">
      <c r="BC553" s="54"/>
      <c r="BD553" s="54"/>
      <c r="BE553" s="301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</row>
    <row r="554" spans="55:67" ht="12.75">
      <c r="BC554" s="54"/>
      <c r="BD554" s="54"/>
      <c r="BE554" s="301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</row>
    <row r="555" spans="55:67" ht="12.75">
      <c r="BC555" s="54"/>
      <c r="BD555" s="54"/>
      <c r="BE555" s="301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</row>
    <row r="556" spans="55:67" ht="12.75">
      <c r="BC556" s="54"/>
      <c r="BD556" s="54"/>
      <c r="BE556" s="301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</row>
    <row r="557" spans="55:67" ht="12.75">
      <c r="BC557" s="54"/>
      <c r="BD557" s="54"/>
      <c r="BE557" s="301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</row>
    <row r="558" spans="55:67" ht="12.75">
      <c r="BC558" s="54"/>
      <c r="BD558" s="54"/>
      <c r="BE558" s="301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</row>
    <row r="559" spans="55:67" ht="12.75">
      <c r="BC559" s="54"/>
      <c r="BD559" s="54"/>
      <c r="BE559" s="301"/>
      <c r="BF559" s="54"/>
      <c r="BG559" s="54"/>
      <c r="BH559" s="54"/>
      <c r="BI559" s="54"/>
      <c r="BJ559" s="54"/>
      <c r="BK559" s="54"/>
      <c r="BL559" s="54"/>
      <c r="BM559" s="54"/>
      <c r="BN559" s="54"/>
      <c r="BO559" s="54"/>
    </row>
    <row r="560" spans="55:67" ht="12.75">
      <c r="BC560" s="54"/>
      <c r="BD560" s="54"/>
      <c r="BE560" s="301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</row>
    <row r="561" spans="55:67" ht="12.75">
      <c r="BC561" s="54"/>
      <c r="BD561" s="54"/>
      <c r="BE561" s="301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</row>
    <row r="562" spans="55:67" ht="12.75">
      <c r="BC562" s="54"/>
      <c r="BD562" s="54"/>
      <c r="BE562" s="301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</row>
    <row r="563" spans="55:67" ht="12.75">
      <c r="BC563" s="54"/>
      <c r="BD563" s="54"/>
      <c r="BE563" s="301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</row>
    <row r="564" spans="55:67" ht="12.75">
      <c r="BC564" s="54"/>
      <c r="BD564" s="54"/>
      <c r="BE564" s="301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</row>
    <row r="565" spans="55:67" ht="12.75">
      <c r="BC565" s="54"/>
      <c r="BD565" s="54"/>
      <c r="BE565" s="301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</row>
    <row r="566" spans="55:67" ht="12.75">
      <c r="BC566" s="54"/>
      <c r="BD566" s="54"/>
      <c r="BE566" s="301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</row>
    <row r="567" spans="55:67" ht="12.75">
      <c r="BC567" s="54"/>
      <c r="BD567" s="54"/>
      <c r="BE567" s="301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</row>
    <row r="568" spans="55:67" ht="12.75">
      <c r="BC568" s="54"/>
      <c r="BD568" s="54"/>
      <c r="BE568" s="301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</row>
    <row r="569" spans="55:67" ht="12.75">
      <c r="BC569" s="54"/>
      <c r="BD569" s="54"/>
      <c r="BE569" s="301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</row>
    <row r="570" spans="55:67" ht="12.75">
      <c r="BC570" s="54"/>
      <c r="BD570" s="54"/>
      <c r="BE570" s="301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</row>
    <row r="571" spans="55:67" ht="12.75">
      <c r="BC571" s="54"/>
      <c r="BD571" s="54"/>
      <c r="BE571" s="301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</row>
    <row r="572" spans="55:67" ht="12.75">
      <c r="BC572" s="54"/>
      <c r="BD572" s="54"/>
      <c r="BE572" s="301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</row>
    <row r="573" spans="55:67" ht="12.75">
      <c r="BC573" s="54"/>
      <c r="BD573" s="54"/>
      <c r="BE573" s="301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</row>
    <row r="574" spans="55:67" ht="12.75">
      <c r="BC574" s="54"/>
      <c r="BD574" s="54"/>
      <c r="BE574" s="301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</row>
    <row r="575" spans="55:67" ht="12.75">
      <c r="BC575" s="54"/>
      <c r="BD575" s="54"/>
      <c r="BE575" s="301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</row>
    <row r="576" spans="55:67" ht="12.75">
      <c r="BC576" s="54"/>
      <c r="BD576" s="54"/>
      <c r="BE576" s="301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</row>
    <row r="577" spans="55:67" ht="12.75">
      <c r="BC577" s="54"/>
      <c r="BD577" s="54"/>
      <c r="BE577" s="301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</row>
    <row r="578" spans="55:67" ht="12.75">
      <c r="BC578" s="54"/>
      <c r="BD578" s="54"/>
      <c r="BE578" s="301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</row>
    <row r="579" spans="55:67" ht="12.75">
      <c r="BC579" s="54"/>
      <c r="BD579" s="54"/>
      <c r="BE579" s="301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</row>
    <row r="580" spans="55:67" ht="12.75">
      <c r="BC580" s="54"/>
      <c r="BD580" s="54"/>
      <c r="BE580" s="301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</row>
    <row r="581" spans="55:67" ht="12.75">
      <c r="BC581" s="54"/>
      <c r="BD581" s="54"/>
      <c r="BE581" s="301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</row>
    <row r="582" spans="55:67" ht="12.75">
      <c r="BC582" s="54"/>
      <c r="BD582" s="54"/>
      <c r="BE582" s="301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</row>
    <row r="583" spans="55:67" ht="12.75">
      <c r="BC583" s="54"/>
      <c r="BD583" s="54"/>
      <c r="BE583" s="301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</row>
    <row r="584" spans="55:67" ht="12.75">
      <c r="BC584" s="54"/>
      <c r="BD584" s="54"/>
      <c r="BE584" s="301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</row>
    <row r="585" spans="55:67" ht="12.75">
      <c r="BC585" s="54"/>
      <c r="BD585" s="54"/>
      <c r="BE585" s="301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</row>
    <row r="586" spans="55:67" ht="12.75">
      <c r="BC586" s="54"/>
      <c r="BD586" s="54"/>
      <c r="BE586" s="301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</row>
    <row r="587" spans="55:67" ht="12.75">
      <c r="BC587" s="54"/>
      <c r="BD587" s="54"/>
      <c r="BE587" s="301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</row>
    <row r="588" spans="55:67" ht="12.75">
      <c r="BC588" s="54"/>
      <c r="BD588" s="54"/>
      <c r="BE588" s="301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</row>
    <row r="589" spans="55:67" ht="12.75">
      <c r="BC589" s="54"/>
      <c r="BD589" s="54"/>
      <c r="BE589" s="301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</row>
    <row r="590" spans="55:67" ht="12.75">
      <c r="BC590" s="54"/>
      <c r="BD590" s="54"/>
      <c r="BE590" s="301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</row>
    <row r="591" spans="55:67" ht="12.75">
      <c r="BC591" s="54"/>
      <c r="BD591" s="54"/>
      <c r="BE591" s="301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</row>
    <row r="592" spans="55:67" ht="12.75">
      <c r="BC592" s="54"/>
      <c r="BD592" s="54"/>
      <c r="BE592" s="301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</row>
    <row r="593" spans="55:67" ht="12.75">
      <c r="BC593" s="54"/>
      <c r="BD593" s="54"/>
      <c r="BE593" s="301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</row>
    <row r="594" spans="55:67" ht="12.75">
      <c r="BC594" s="54"/>
      <c r="BD594" s="54"/>
      <c r="BE594" s="301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</row>
    <row r="595" spans="55:67" ht="12.75">
      <c r="BC595" s="54"/>
      <c r="BD595" s="54"/>
      <c r="BE595" s="301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</row>
    <row r="596" spans="55:67" ht="12.75">
      <c r="BC596" s="54"/>
      <c r="BD596" s="54"/>
      <c r="BE596" s="301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</row>
    <row r="597" spans="55:67" ht="12.75">
      <c r="BC597" s="54"/>
      <c r="BD597" s="54"/>
      <c r="BE597" s="301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</row>
    <row r="598" spans="55:67" ht="12.75">
      <c r="BC598" s="54"/>
      <c r="BD598" s="54"/>
      <c r="BE598" s="301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</row>
    <row r="599" spans="55:67" ht="12.75">
      <c r="BC599" s="54"/>
      <c r="BD599" s="54"/>
      <c r="BE599" s="301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</row>
    <row r="600" spans="55:67" ht="12.75">
      <c r="BC600" s="54"/>
      <c r="BD600" s="54"/>
      <c r="BE600" s="301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</row>
    <row r="601" spans="55:67" ht="12.75">
      <c r="BC601" s="54"/>
      <c r="BD601" s="54"/>
      <c r="BE601" s="301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</row>
    <row r="602" spans="55:67" ht="12.75">
      <c r="BC602" s="54"/>
      <c r="BD602" s="54"/>
      <c r="BE602" s="301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</row>
    <row r="603" spans="55:67" ht="12.75">
      <c r="BC603" s="54"/>
      <c r="BD603" s="54"/>
      <c r="BE603" s="301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</row>
    <row r="604" spans="55:67" ht="12.75">
      <c r="BC604" s="54"/>
      <c r="BD604" s="54"/>
      <c r="BE604" s="301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</row>
    <row r="605" spans="55:67" ht="12.75">
      <c r="BC605" s="54"/>
      <c r="BD605" s="54"/>
      <c r="BE605" s="301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</row>
    <row r="606" spans="55:67" ht="12.75">
      <c r="BC606" s="54"/>
      <c r="BD606" s="54"/>
      <c r="BE606" s="301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</row>
    <row r="607" spans="55:67" ht="12.75">
      <c r="BC607" s="54"/>
      <c r="BD607" s="54"/>
      <c r="BE607" s="301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</row>
    <row r="608" spans="55:67" ht="12.75">
      <c r="BC608" s="54"/>
      <c r="BD608" s="54"/>
      <c r="BE608" s="301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</row>
    <row r="609" spans="55:67" ht="12.75">
      <c r="BC609" s="54"/>
      <c r="BD609" s="54"/>
      <c r="BE609" s="301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</row>
    <row r="610" spans="55:67" ht="12.75">
      <c r="BC610" s="54"/>
      <c r="BD610" s="54"/>
      <c r="BE610" s="301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</row>
    <row r="611" spans="55:67" ht="12.75">
      <c r="BC611" s="54"/>
      <c r="BD611" s="54"/>
      <c r="BE611" s="301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</row>
    <row r="612" spans="55:67" ht="12.75">
      <c r="BC612" s="54"/>
      <c r="BD612" s="54"/>
      <c r="BE612" s="301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</row>
    <row r="613" spans="55:67" ht="12.75">
      <c r="BC613" s="54"/>
      <c r="BD613" s="54"/>
      <c r="BE613" s="301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</row>
    <row r="614" spans="55:67" ht="12.75">
      <c r="BC614" s="54"/>
      <c r="BD614" s="54"/>
      <c r="BE614" s="301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</row>
    <row r="615" spans="55:67" ht="12.75">
      <c r="BC615" s="54"/>
      <c r="BD615" s="54"/>
      <c r="BE615" s="301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</row>
    <row r="616" spans="55:67" ht="12.75">
      <c r="BC616" s="54"/>
      <c r="BD616" s="54"/>
      <c r="BE616" s="301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</row>
    <row r="617" spans="55:67" ht="12.75">
      <c r="BC617" s="54"/>
      <c r="BD617" s="54"/>
      <c r="BE617" s="301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</row>
    <row r="618" spans="55:67" ht="12.75">
      <c r="BC618" s="54"/>
      <c r="BD618" s="54"/>
      <c r="BE618" s="301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</row>
    <row r="619" spans="55:67" ht="12.75">
      <c r="BC619" s="54"/>
      <c r="BD619" s="54"/>
      <c r="BE619" s="301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</row>
    <row r="620" spans="55:67" ht="12.75">
      <c r="BC620" s="54"/>
      <c r="BD620" s="54"/>
      <c r="BE620" s="301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</row>
    <row r="621" spans="55:67" ht="12.75">
      <c r="BC621" s="54"/>
      <c r="BD621" s="54"/>
      <c r="BE621" s="301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</row>
    <row r="622" spans="55:67" ht="12.75">
      <c r="BC622" s="54"/>
      <c r="BD622" s="54"/>
      <c r="BE622" s="301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</row>
    <row r="623" spans="55:67" ht="12.75">
      <c r="BC623" s="54"/>
      <c r="BD623" s="54"/>
      <c r="BE623" s="301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</row>
    <row r="624" spans="55:67" ht="12.75">
      <c r="BC624" s="54"/>
      <c r="BD624" s="54"/>
      <c r="BE624" s="301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</row>
    <row r="625" spans="55:67" ht="12.75">
      <c r="BC625" s="54"/>
      <c r="BD625" s="54"/>
      <c r="BE625" s="301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</row>
    <row r="626" spans="55:67" ht="12.75">
      <c r="BC626" s="54"/>
      <c r="BD626" s="54"/>
      <c r="BE626" s="301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</row>
    <row r="627" spans="55:67" ht="12.75">
      <c r="BC627" s="54"/>
      <c r="BD627" s="54"/>
      <c r="BE627" s="301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</row>
    <row r="628" spans="55:67" ht="12.75">
      <c r="BC628" s="54"/>
      <c r="BD628" s="54"/>
      <c r="BE628" s="301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</row>
    <row r="629" spans="55:67" ht="12.75">
      <c r="BC629" s="54"/>
      <c r="BD629" s="54"/>
      <c r="BE629" s="301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</row>
    <row r="630" spans="55:67" ht="12.75">
      <c r="BC630" s="54"/>
      <c r="BD630" s="54"/>
      <c r="BE630" s="301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</row>
    <row r="631" spans="55:67" ht="12.75">
      <c r="BC631" s="54"/>
      <c r="BD631" s="54"/>
      <c r="BE631" s="301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</row>
    <row r="632" spans="55:67" ht="12.75">
      <c r="BC632" s="54"/>
      <c r="BD632" s="54"/>
      <c r="BE632" s="301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</row>
    <row r="633" spans="55:67" ht="12.75">
      <c r="BC633" s="54"/>
      <c r="BD633" s="54"/>
      <c r="BE633" s="301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</row>
    <row r="634" spans="55:67" ht="12.75">
      <c r="BC634" s="54"/>
      <c r="BD634" s="54"/>
      <c r="BE634" s="301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</row>
    <row r="635" spans="55:67" ht="12.75">
      <c r="BC635" s="54"/>
      <c r="BD635" s="54"/>
      <c r="BE635" s="301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</row>
    <row r="636" spans="55:67" ht="12.75">
      <c r="BC636" s="54"/>
      <c r="BD636" s="54"/>
      <c r="BE636" s="301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</row>
    <row r="637" spans="55:67" ht="12.75">
      <c r="BC637" s="54"/>
      <c r="BD637" s="54"/>
      <c r="BE637" s="301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</row>
    <row r="638" spans="55:67" ht="12.75">
      <c r="BC638" s="54"/>
      <c r="BD638" s="54"/>
      <c r="BE638" s="301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</row>
    <row r="639" spans="55:67" ht="12.75">
      <c r="BC639" s="54"/>
      <c r="BD639" s="54"/>
      <c r="BE639" s="301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</row>
    <row r="640" spans="55:67" ht="12.75">
      <c r="BC640" s="54"/>
      <c r="BD640" s="54"/>
      <c r="BE640" s="301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</row>
    <row r="641" spans="55:67" ht="12.75">
      <c r="BC641" s="54"/>
      <c r="BD641" s="54"/>
      <c r="BE641" s="301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</row>
    <row r="642" spans="55:67" ht="12.75">
      <c r="BC642" s="54"/>
      <c r="BD642" s="54"/>
      <c r="BE642" s="301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</row>
    <row r="643" spans="55:67" ht="12.75">
      <c r="BC643" s="54"/>
      <c r="BD643" s="54"/>
      <c r="BE643" s="301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</row>
    <row r="644" spans="55:67" ht="12.75">
      <c r="BC644" s="54"/>
      <c r="BD644" s="54"/>
      <c r="BE644" s="301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</row>
    <row r="645" spans="55:67" ht="12.75">
      <c r="BC645" s="54"/>
      <c r="BD645" s="54"/>
      <c r="BE645" s="301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</row>
    <row r="646" spans="55:67" ht="12.75">
      <c r="BC646" s="54"/>
      <c r="BD646" s="54"/>
      <c r="BE646" s="301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</row>
    <row r="647" spans="55:67" ht="12.75">
      <c r="BC647" s="54"/>
      <c r="BD647" s="54"/>
      <c r="BE647" s="301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</row>
    <row r="648" spans="55:67" ht="12.75">
      <c r="BC648" s="54"/>
      <c r="BD648" s="54"/>
      <c r="BE648" s="301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</row>
    <row r="649" spans="55:67" ht="12.75">
      <c r="BC649" s="54"/>
      <c r="BD649" s="54"/>
      <c r="BE649" s="301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</row>
    <row r="650" spans="55:67" ht="12.75">
      <c r="BC650" s="54"/>
      <c r="BD650" s="54"/>
      <c r="BE650" s="301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</row>
    <row r="651" spans="55:67" ht="12.75">
      <c r="BC651" s="54"/>
      <c r="BD651" s="54"/>
      <c r="BE651" s="301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</row>
    <row r="652" spans="55:67" ht="12.75">
      <c r="BC652" s="54"/>
      <c r="BD652" s="54"/>
      <c r="BE652" s="301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</row>
    <row r="653" spans="55:67" ht="12.75">
      <c r="BC653" s="54"/>
      <c r="BD653" s="54"/>
      <c r="BE653" s="301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</row>
    <row r="654" spans="55:67" ht="12.75">
      <c r="BC654" s="54"/>
      <c r="BD654" s="54"/>
      <c r="BE654" s="301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</row>
    <row r="655" spans="55:67" ht="12.75">
      <c r="BC655" s="54"/>
      <c r="BD655" s="54"/>
      <c r="BE655" s="301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</row>
    <row r="656" spans="55:67" ht="12.75">
      <c r="BC656" s="54"/>
      <c r="BD656" s="54"/>
      <c r="BE656" s="301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</row>
    <row r="657" spans="55:67" ht="12.75">
      <c r="BC657" s="54"/>
      <c r="BD657" s="54"/>
      <c r="BE657" s="301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</row>
    <row r="658" spans="55:67" ht="12.75">
      <c r="BC658" s="54"/>
      <c r="BD658" s="54"/>
      <c r="BE658" s="301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</row>
    <row r="659" spans="55:67" ht="12.75">
      <c r="BC659" s="54"/>
      <c r="BD659" s="54"/>
      <c r="BE659" s="301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</row>
    <row r="660" spans="55:67" ht="12.75">
      <c r="BC660" s="54"/>
      <c r="BD660" s="54"/>
      <c r="BE660" s="301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</row>
    <row r="661" spans="55:67" ht="12.75">
      <c r="BC661" s="54"/>
      <c r="BD661" s="54"/>
      <c r="BE661" s="301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</row>
    <row r="662" spans="55:67" ht="12.75">
      <c r="BC662" s="54"/>
      <c r="BD662" s="54"/>
      <c r="BE662" s="301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</row>
    <row r="663" spans="55:67" ht="12.75">
      <c r="BC663" s="54"/>
      <c r="BD663" s="54"/>
      <c r="BE663" s="301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</row>
    <row r="664" spans="55:67" ht="12.75">
      <c r="BC664" s="54"/>
      <c r="BD664" s="54"/>
      <c r="BE664" s="301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</row>
    <row r="665" spans="55:67" ht="12.75">
      <c r="BC665" s="54"/>
      <c r="BD665" s="54"/>
      <c r="BE665" s="301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</row>
    <row r="666" spans="55:67" ht="12.75">
      <c r="BC666" s="54"/>
      <c r="BD666" s="54"/>
      <c r="BE666" s="301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</row>
    <row r="667" spans="55:67" ht="12.75">
      <c r="BC667" s="54"/>
      <c r="BD667" s="54"/>
      <c r="BE667" s="301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</row>
    <row r="668" spans="55:67" ht="12.75">
      <c r="BC668" s="54"/>
      <c r="BD668" s="54"/>
      <c r="BE668" s="301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</row>
    <row r="669" spans="55:67" ht="12.75">
      <c r="BC669" s="54"/>
      <c r="BD669" s="54"/>
      <c r="BE669" s="301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</row>
    <row r="670" spans="55:67" ht="12.75">
      <c r="BC670" s="54"/>
      <c r="BD670" s="54"/>
      <c r="BE670" s="301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</row>
    <row r="671" spans="55:67" ht="12.75">
      <c r="BC671" s="54"/>
      <c r="BD671" s="54"/>
      <c r="BE671" s="301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</row>
    <row r="672" spans="55:67" ht="12.75">
      <c r="BC672" s="54"/>
      <c r="BD672" s="54"/>
      <c r="BE672" s="301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</row>
    <row r="673" spans="55:67" ht="12.75">
      <c r="BC673" s="54"/>
      <c r="BD673" s="54"/>
      <c r="BE673" s="301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</row>
    <row r="674" spans="55:67" ht="12.75">
      <c r="BC674" s="54"/>
      <c r="BD674" s="54"/>
      <c r="BE674" s="301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</row>
    <row r="675" spans="55:67" ht="12.75">
      <c r="BC675" s="54"/>
      <c r="BD675" s="54"/>
      <c r="BE675" s="301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</row>
    <row r="676" spans="55:67" ht="12.75">
      <c r="BC676" s="54"/>
      <c r="BD676" s="54"/>
      <c r="BE676" s="301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</row>
    <row r="677" spans="55:67" ht="12.75">
      <c r="BC677" s="54"/>
      <c r="BD677" s="54"/>
      <c r="BE677" s="301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</row>
    <row r="678" spans="55:67" ht="12.75">
      <c r="BC678" s="54"/>
      <c r="BD678" s="54"/>
      <c r="BE678" s="301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</row>
    <row r="679" spans="55:67" ht="12.75">
      <c r="BC679" s="54"/>
      <c r="BD679" s="54"/>
      <c r="BE679" s="301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</row>
    <row r="680" spans="55:67" ht="12.75">
      <c r="BC680" s="54"/>
      <c r="BD680" s="54"/>
      <c r="BE680" s="301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</row>
    <row r="681" spans="55:67" ht="12.75">
      <c r="BC681" s="54"/>
      <c r="BD681" s="54"/>
      <c r="BE681" s="301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</row>
    <row r="682" spans="55:67" ht="12.75">
      <c r="BC682" s="54"/>
      <c r="BD682" s="54"/>
      <c r="BE682" s="301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</row>
    <row r="683" spans="55:67" ht="12.75">
      <c r="BC683" s="54"/>
      <c r="BD683" s="54"/>
      <c r="BE683" s="301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</row>
    <row r="684" spans="55:67" ht="12.75">
      <c r="BC684" s="54"/>
      <c r="BD684" s="54"/>
      <c r="BE684" s="301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</row>
    <row r="685" spans="55:67" ht="12.75">
      <c r="BC685" s="54"/>
      <c r="BD685" s="54"/>
      <c r="BE685" s="301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</row>
    <row r="686" spans="55:67" ht="12.75">
      <c r="BC686" s="54"/>
      <c r="BD686" s="54"/>
      <c r="BE686" s="301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</row>
    <row r="687" spans="55:67" ht="12.75">
      <c r="BC687" s="54"/>
      <c r="BD687" s="54"/>
      <c r="BE687" s="301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</row>
    <row r="688" spans="55:67" ht="12.75">
      <c r="BC688" s="54"/>
      <c r="BD688" s="54"/>
      <c r="BE688" s="301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</row>
    <row r="689" spans="55:67" ht="12.75">
      <c r="BC689" s="54"/>
      <c r="BD689" s="54"/>
      <c r="BE689" s="301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</row>
    <row r="690" spans="55:67" ht="12.75">
      <c r="BC690" s="54"/>
      <c r="BD690" s="54"/>
      <c r="BE690" s="301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</row>
    <row r="691" spans="55:67" ht="12.75">
      <c r="BC691" s="54"/>
      <c r="BD691" s="54"/>
      <c r="BE691" s="301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</row>
    <row r="692" spans="55:67" ht="12.75">
      <c r="BC692" s="54"/>
      <c r="BD692" s="54"/>
      <c r="BE692" s="301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</row>
    <row r="693" spans="55:67" ht="12.75">
      <c r="BC693" s="54"/>
      <c r="BD693" s="54"/>
      <c r="BE693" s="301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</row>
    <row r="694" spans="55:67" ht="12.75">
      <c r="BC694" s="54"/>
      <c r="BD694" s="54"/>
      <c r="BE694" s="301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</row>
    <row r="695" spans="55:67" ht="12.75">
      <c r="BC695" s="54"/>
      <c r="BD695" s="54"/>
      <c r="BE695" s="301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</row>
    <row r="696" spans="55:67" ht="12.75">
      <c r="BC696" s="54"/>
      <c r="BD696" s="54"/>
      <c r="BE696" s="301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</row>
    <row r="697" spans="55:67" ht="12.75">
      <c r="BC697" s="54"/>
      <c r="BD697" s="54"/>
      <c r="BE697" s="301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</row>
    <row r="698" spans="55:67" ht="12.75">
      <c r="BC698" s="54"/>
      <c r="BD698" s="54"/>
      <c r="BE698" s="301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</row>
    <row r="699" spans="55:67" ht="12.75">
      <c r="BC699" s="54"/>
      <c r="BD699" s="54"/>
      <c r="BE699" s="301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</row>
    <row r="700" spans="55:67" ht="12.75">
      <c r="BC700" s="54"/>
      <c r="BD700" s="54"/>
      <c r="BE700" s="301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</row>
    <row r="701" spans="55:67" ht="12.75">
      <c r="BC701" s="54"/>
      <c r="BD701" s="54"/>
      <c r="BE701" s="301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</row>
    <row r="702" spans="55:67" ht="12.75">
      <c r="BC702" s="54"/>
      <c r="BD702" s="54"/>
      <c r="BE702" s="301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</row>
    <row r="703" spans="55:67" ht="12.75">
      <c r="BC703" s="54"/>
      <c r="BD703" s="54"/>
      <c r="BE703" s="301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</row>
    <row r="704" spans="55:67" ht="12.75">
      <c r="BC704" s="54"/>
      <c r="BD704" s="54"/>
      <c r="BE704" s="301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</row>
    <row r="705" spans="55:67" ht="12.75">
      <c r="BC705" s="54"/>
      <c r="BD705" s="54"/>
      <c r="BE705" s="301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</row>
    <row r="706" spans="55:67" ht="12.75">
      <c r="BC706" s="54"/>
      <c r="BD706" s="54"/>
      <c r="BE706" s="301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</row>
    <row r="707" spans="55:67" ht="12.75">
      <c r="BC707" s="54"/>
      <c r="BD707" s="54"/>
      <c r="BE707" s="301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</row>
    <row r="708" spans="55:67" ht="12.75">
      <c r="BC708" s="54"/>
      <c r="BD708" s="54"/>
      <c r="BE708" s="301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</row>
    <row r="709" spans="55:67" ht="12.75">
      <c r="BC709" s="54"/>
      <c r="BD709" s="54"/>
      <c r="BE709" s="301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</row>
    <row r="710" spans="55:67" ht="12.75">
      <c r="BC710" s="54"/>
      <c r="BD710" s="54"/>
      <c r="BE710" s="301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</row>
    <row r="711" spans="55:67" ht="12.75">
      <c r="BC711" s="54"/>
      <c r="BD711" s="54"/>
      <c r="BE711" s="301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</row>
    <row r="712" spans="55:67" ht="12.75">
      <c r="BC712" s="54"/>
      <c r="BD712" s="54"/>
      <c r="BE712" s="301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</row>
    <row r="713" spans="55:67" ht="12.75">
      <c r="BC713" s="54"/>
      <c r="BD713" s="54"/>
      <c r="BE713" s="301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</row>
    <row r="714" spans="55:67" ht="12.75">
      <c r="BC714" s="54"/>
      <c r="BD714" s="54"/>
      <c r="BE714" s="301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</row>
    <row r="715" spans="55:67" ht="12.75">
      <c r="BC715" s="54"/>
      <c r="BD715" s="54"/>
      <c r="BE715" s="301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</row>
    <row r="716" spans="55:67" ht="12.75">
      <c r="BC716" s="54"/>
      <c r="BD716" s="54"/>
      <c r="BE716" s="301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</row>
    <row r="717" spans="55:67" ht="12.75">
      <c r="BC717" s="54"/>
      <c r="BD717" s="54"/>
      <c r="BE717" s="301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</row>
    <row r="718" spans="55:67" ht="12.75">
      <c r="BC718" s="54"/>
      <c r="BD718" s="54"/>
      <c r="BE718" s="301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</row>
    <row r="719" spans="55:67" ht="12.75">
      <c r="BC719" s="54"/>
      <c r="BD719" s="54"/>
      <c r="BE719" s="301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</row>
    <row r="720" spans="55:67" ht="12.75">
      <c r="BC720" s="54"/>
      <c r="BD720" s="54"/>
      <c r="BE720" s="301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</row>
    <row r="721" spans="55:67" ht="12.75">
      <c r="BC721" s="54"/>
      <c r="BD721" s="54"/>
      <c r="BE721" s="301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</row>
    <row r="722" spans="55:67" ht="12.75">
      <c r="BC722" s="54"/>
      <c r="BD722" s="54"/>
      <c r="BE722" s="301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</row>
    <row r="723" spans="55:67" ht="12.75">
      <c r="BC723" s="54"/>
      <c r="BD723" s="54"/>
      <c r="BE723" s="301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</row>
    <row r="724" spans="55:67" ht="12.75">
      <c r="BC724" s="54"/>
      <c r="BD724" s="54"/>
      <c r="BE724" s="301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</row>
    <row r="725" spans="55:67" ht="12.75">
      <c r="BC725" s="54"/>
      <c r="BD725" s="54"/>
      <c r="BE725" s="301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</row>
    <row r="726" spans="55:67" ht="12.75">
      <c r="BC726" s="54"/>
      <c r="BD726" s="54"/>
      <c r="BE726" s="301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</row>
    <row r="727" spans="55:67" ht="12.75">
      <c r="BC727" s="54"/>
      <c r="BD727" s="54"/>
      <c r="BE727" s="301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</row>
    <row r="728" spans="55:67" ht="12.75">
      <c r="BC728" s="54"/>
      <c r="BD728" s="54"/>
      <c r="BE728" s="301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</row>
    <row r="729" spans="55:67" ht="12.75">
      <c r="BC729" s="54"/>
      <c r="BD729" s="54"/>
      <c r="BE729" s="301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</row>
    <row r="730" spans="55:67" ht="12.75">
      <c r="BC730" s="54"/>
      <c r="BD730" s="54"/>
      <c r="BE730" s="301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</row>
    <row r="731" spans="55:67" ht="12.75">
      <c r="BC731" s="54"/>
      <c r="BD731" s="54"/>
      <c r="BE731" s="301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</row>
    <row r="732" spans="55:67" ht="12.75">
      <c r="BC732" s="54"/>
      <c r="BD732" s="54"/>
      <c r="BE732" s="301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</row>
    <row r="733" spans="55:67" ht="12.75">
      <c r="BC733" s="54"/>
      <c r="BD733" s="54"/>
      <c r="BE733" s="301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</row>
    <row r="734" spans="55:67" ht="12.75">
      <c r="BC734" s="54"/>
      <c r="BD734" s="54"/>
      <c r="BE734" s="301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</row>
    <row r="735" spans="55:67" ht="12.75">
      <c r="BC735" s="54"/>
      <c r="BD735" s="54"/>
      <c r="BE735" s="301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</row>
    <row r="736" spans="55:67" ht="12.75">
      <c r="BC736" s="54"/>
      <c r="BD736" s="54"/>
      <c r="BE736" s="301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</row>
    <row r="737" spans="55:67" ht="12.75">
      <c r="BC737" s="54"/>
      <c r="BD737" s="54"/>
      <c r="BE737" s="301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</row>
    <row r="738" spans="55:67" ht="12.75">
      <c r="BC738" s="54"/>
      <c r="BD738" s="54"/>
      <c r="BE738" s="301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</row>
    <row r="739" spans="55:67" ht="12.75">
      <c r="BC739" s="54"/>
      <c r="BD739" s="54"/>
      <c r="BE739" s="301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</row>
    <row r="740" spans="55:67" ht="12.75">
      <c r="BC740" s="54"/>
      <c r="BD740" s="54"/>
      <c r="BE740" s="301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</row>
    <row r="741" spans="55:67" ht="12.75">
      <c r="BC741" s="54"/>
      <c r="BD741" s="54"/>
      <c r="BE741" s="301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</row>
    <row r="742" spans="55:67" ht="12.75">
      <c r="BC742" s="54"/>
      <c r="BD742" s="54"/>
      <c r="BE742" s="301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</row>
    <row r="743" spans="55:67" ht="12.75">
      <c r="BC743" s="54"/>
      <c r="BD743" s="54"/>
      <c r="BE743" s="301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</row>
    <row r="744" spans="55:67" ht="12.75">
      <c r="BC744" s="54"/>
      <c r="BD744" s="54"/>
      <c r="BE744" s="301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</row>
    <row r="745" spans="55:67" ht="12.75">
      <c r="BC745" s="54"/>
      <c r="BD745" s="54"/>
      <c r="BE745" s="301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</row>
    <row r="746" spans="55:67" ht="12.75">
      <c r="BC746" s="54"/>
      <c r="BD746" s="54"/>
      <c r="BE746" s="301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</row>
    <row r="747" spans="55:67" ht="12.75">
      <c r="BC747" s="54"/>
      <c r="BD747" s="54"/>
      <c r="BE747" s="301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</row>
    <row r="748" spans="55:67" ht="12.75">
      <c r="BC748" s="54"/>
      <c r="BD748" s="54"/>
      <c r="BE748" s="301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</row>
    <row r="749" spans="55:67" ht="12.75">
      <c r="BC749" s="54"/>
      <c r="BD749" s="54"/>
      <c r="BE749" s="301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</row>
    <row r="750" spans="55:67" ht="12.75">
      <c r="BC750" s="54"/>
      <c r="BD750" s="54"/>
      <c r="BE750" s="301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</row>
    <row r="751" spans="55:67" ht="12.75">
      <c r="BC751" s="54"/>
      <c r="BD751" s="54"/>
      <c r="BE751" s="301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</row>
    <row r="752" spans="55:67" ht="12.75">
      <c r="BC752" s="54"/>
      <c r="BD752" s="54"/>
      <c r="BE752" s="301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</row>
    <row r="753" spans="55:67" ht="12.75">
      <c r="BC753" s="54"/>
      <c r="BD753" s="54"/>
      <c r="BE753" s="301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</row>
    <row r="754" spans="55:67" ht="12.75">
      <c r="BC754" s="54"/>
      <c r="BD754" s="54"/>
      <c r="BE754" s="301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</row>
    <row r="755" spans="55:67" ht="12.75">
      <c r="BC755" s="54"/>
      <c r="BD755" s="54"/>
      <c r="BE755" s="301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</row>
    <row r="756" spans="55:67" ht="12.75">
      <c r="BC756" s="54"/>
      <c r="BD756" s="54"/>
      <c r="BE756" s="301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</row>
    <row r="757" spans="55:67" ht="12.75">
      <c r="BC757" s="54"/>
      <c r="BD757" s="54"/>
      <c r="BE757" s="301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</row>
    <row r="758" spans="55:67" ht="12.75">
      <c r="BC758" s="54"/>
      <c r="BD758" s="54"/>
      <c r="BE758" s="301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</row>
    <row r="759" spans="55:67" ht="12.75">
      <c r="BC759" s="54"/>
      <c r="BD759" s="54"/>
      <c r="BE759" s="301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</row>
    <row r="760" spans="55:67" ht="12.75">
      <c r="BC760" s="54"/>
      <c r="BD760" s="54"/>
      <c r="BE760" s="301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</row>
    <row r="761" spans="55:67" ht="12.75">
      <c r="BC761" s="54"/>
      <c r="BD761" s="54"/>
      <c r="BE761" s="301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</row>
    <row r="762" spans="55:67" ht="12.75">
      <c r="BC762" s="54"/>
      <c r="BD762" s="54"/>
      <c r="BE762" s="301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</row>
    <row r="763" spans="55:67" ht="12.75">
      <c r="BC763" s="54"/>
      <c r="BD763" s="54"/>
      <c r="BE763" s="301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</row>
    <row r="764" spans="55:67" ht="12.75">
      <c r="BC764" s="54"/>
      <c r="BD764" s="54"/>
      <c r="BE764" s="301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</row>
    <row r="765" spans="55:67" ht="12.75">
      <c r="BC765" s="54"/>
      <c r="BD765" s="54"/>
      <c r="BE765" s="301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</row>
    <row r="766" spans="55:67" ht="12.75">
      <c r="BC766" s="54"/>
      <c r="BD766" s="54"/>
      <c r="BE766" s="301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</row>
    <row r="767" spans="55:67" ht="12.75">
      <c r="BC767" s="54"/>
      <c r="BD767" s="54"/>
      <c r="BE767" s="301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</row>
    <row r="768" spans="55:67" ht="12.75">
      <c r="BC768" s="54"/>
      <c r="BD768" s="54"/>
      <c r="BE768" s="301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</row>
    <row r="769" spans="55:67" ht="12.75">
      <c r="BC769" s="54"/>
      <c r="BD769" s="54"/>
      <c r="BE769" s="301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</row>
    <row r="770" spans="55:67" ht="12.75">
      <c r="BC770" s="54"/>
      <c r="BD770" s="54"/>
      <c r="BE770" s="301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</row>
    <row r="771" spans="55:67" ht="12.75">
      <c r="BC771" s="54"/>
      <c r="BD771" s="54"/>
      <c r="BE771" s="301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</row>
    <row r="772" spans="55:67" ht="12.75">
      <c r="BC772" s="54"/>
      <c r="BD772" s="54"/>
      <c r="BE772" s="301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</row>
    <row r="773" spans="55:67" ht="12.75">
      <c r="BC773" s="54"/>
      <c r="BD773" s="54"/>
      <c r="BE773" s="301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</row>
    <row r="774" spans="55:67" ht="12.75">
      <c r="BC774" s="54"/>
      <c r="BD774" s="54"/>
      <c r="BE774" s="301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</row>
    <row r="775" spans="55:67" ht="12.75">
      <c r="BC775" s="54"/>
      <c r="BD775" s="54"/>
      <c r="BE775" s="301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</row>
    <row r="776" spans="55:67" ht="12.75">
      <c r="BC776" s="54"/>
      <c r="BD776" s="54"/>
      <c r="BE776" s="301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</row>
    <row r="777" spans="55:67" ht="12.75">
      <c r="BC777" s="54"/>
      <c r="BD777" s="54"/>
      <c r="BE777" s="301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</row>
    <row r="778" spans="55:67" ht="12.75">
      <c r="BC778" s="54"/>
      <c r="BD778" s="54"/>
      <c r="BE778" s="301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</row>
    <row r="779" spans="55:67" ht="12.75">
      <c r="BC779" s="54"/>
      <c r="BD779" s="54"/>
      <c r="BE779" s="301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</row>
    <row r="780" spans="55:67" ht="12.75">
      <c r="BC780" s="54"/>
      <c r="BD780" s="54"/>
      <c r="BE780" s="301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</row>
    <row r="781" spans="55:67" ht="12.75">
      <c r="BC781" s="54"/>
      <c r="BD781" s="54"/>
      <c r="BE781" s="301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</row>
    <row r="782" spans="55:67" ht="12.75">
      <c r="BC782" s="54"/>
      <c r="BD782" s="54"/>
      <c r="BE782" s="301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</row>
    <row r="783" spans="55:67" ht="12.75">
      <c r="BC783" s="54"/>
      <c r="BD783" s="54"/>
      <c r="BE783" s="301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</row>
    <row r="784" spans="55:67" ht="12.75">
      <c r="BC784" s="54"/>
      <c r="BD784" s="54"/>
      <c r="BE784" s="301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</row>
    <row r="785" spans="55:67" ht="12.75">
      <c r="BC785" s="54"/>
      <c r="BD785" s="54"/>
      <c r="BE785" s="301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</row>
    <row r="786" spans="55:67" ht="12.75">
      <c r="BC786" s="54"/>
      <c r="BD786" s="54"/>
      <c r="BE786" s="301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</row>
    <row r="787" spans="55:67" ht="12.75">
      <c r="BC787" s="54"/>
      <c r="BD787" s="54"/>
      <c r="BE787" s="301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</row>
    <row r="788" spans="55:67" ht="12.75">
      <c r="BC788" s="54"/>
      <c r="BD788" s="54"/>
      <c r="BE788" s="301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</row>
    <row r="789" spans="55:67" ht="12.75">
      <c r="BC789" s="54"/>
      <c r="BD789" s="54"/>
      <c r="BE789" s="301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</row>
    <row r="790" spans="55:67" ht="12.75">
      <c r="BC790" s="54"/>
      <c r="BD790" s="54"/>
      <c r="BE790" s="301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</row>
    <row r="791" spans="55:67" ht="12.75">
      <c r="BC791" s="54"/>
      <c r="BD791" s="54"/>
      <c r="BE791" s="301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</row>
    <row r="792" spans="55:67" ht="12.75">
      <c r="BC792" s="54"/>
      <c r="BD792" s="54"/>
      <c r="BE792" s="301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</row>
    <row r="793" spans="55:67" ht="12.75">
      <c r="BC793" s="54"/>
      <c r="BD793" s="54"/>
      <c r="BE793" s="301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</row>
    <row r="794" spans="55:67" ht="12.75">
      <c r="BC794" s="54"/>
      <c r="BD794" s="54"/>
      <c r="BE794" s="301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</row>
    <row r="795" spans="55:67" ht="12.75">
      <c r="BC795" s="54"/>
      <c r="BD795" s="54"/>
      <c r="BE795" s="301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</row>
    <row r="796" spans="55:67" ht="12.75">
      <c r="BC796" s="54"/>
      <c r="BD796" s="54"/>
      <c r="BE796" s="301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</row>
    <row r="797" spans="55:67" ht="12.75">
      <c r="BC797" s="54"/>
      <c r="BD797" s="54"/>
      <c r="BE797" s="301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</row>
    <row r="798" spans="55:67" ht="12.75">
      <c r="BC798" s="54"/>
      <c r="BD798" s="54"/>
      <c r="BE798" s="301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</row>
    <row r="799" spans="55:67" ht="12.75">
      <c r="BC799" s="54"/>
      <c r="BD799" s="54"/>
      <c r="BE799" s="301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</row>
    <row r="800" spans="55:67" ht="12.75">
      <c r="BC800" s="54"/>
      <c r="BD800" s="54"/>
      <c r="BE800" s="301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</row>
    <row r="801" spans="55:67" ht="12.75">
      <c r="BC801" s="54"/>
      <c r="BD801" s="54"/>
      <c r="BE801" s="301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</row>
    <row r="802" spans="55:67" ht="12.75">
      <c r="BC802" s="54"/>
      <c r="BD802" s="54"/>
      <c r="BE802" s="301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</row>
    <row r="803" spans="55:67" ht="12.75">
      <c r="BC803" s="54"/>
      <c r="BD803" s="54"/>
      <c r="BE803" s="301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</row>
    <row r="804" spans="55:67" ht="12.75">
      <c r="BC804" s="54"/>
      <c r="BD804" s="54"/>
      <c r="BE804" s="301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</row>
    <row r="805" spans="55:67" ht="12.75">
      <c r="BC805" s="54"/>
      <c r="BD805" s="54"/>
      <c r="BE805" s="301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</row>
    <row r="806" spans="55:67" ht="12.75">
      <c r="BC806" s="54"/>
      <c r="BD806" s="54"/>
      <c r="BE806" s="301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</row>
    <row r="807" spans="55:67" ht="12.75">
      <c r="BC807" s="54"/>
      <c r="BD807" s="54"/>
      <c r="BE807" s="301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</row>
    <row r="808" spans="55:67" ht="12.75">
      <c r="BC808" s="54"/>
      <c r="BD808" s="54"/>
      <c r="BE808" s="301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</row>
    <row r="809" spans="55:67" ht="12.75">
      <c r="BC809" s="54"/>
      <c r="BD809" s="54"/>
      <c r="BE809" s="301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</row>
    <row r="810" spans="55:67" ht="12.75">
      <c r="BC810" s="54"/>
      <c r="BD810" s="54"/>
      <c r="BE810" s="301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</row>
    <row r="811" spans="55:67" ht="12.75">
      <c r="BC811" s="54"/>
      <c r="BD811" s="54"/>
      <c r="BE811" s="301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</row>
    <row r="812" spans="55:67" ht="12.75">
      <c r="BC812" s="54"/>
      <c r="BD812" s="54"/>
      <c r="BE812" s="301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</row>
    <row r="813" spans="55:67" ht="12.75">
      <c r="BC813" s="54"/>
      <c r="BD813" s="54"/>
      <c r="BE813" s="301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</row>
    <row r="814" spans="55:67" ht="12.75">
      <c r="BC814" s="54"/>
      <c r="BD814" s="54"/>
      <c r="BE814" s="301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</row>
    <row r="815" spans="55:67" ht="12.75">
      <c r="BC815" s="54"/>
      <c r="BD815" s="54"/>
      <c r="BE815" s="301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</row>
    <row r="816" spans="55:67" ht="12.75">
      <c r="BC816" s="54"/>
      <c r="BD816" s="54"/>
      <c r="BE816" s="301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</row>
    <row r="817" spans="55:67" ht="12.75">
      <c r="BC817" s="54"/>
      <c r="BD817" s="54"/>
      <c r="BE817" s="301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</row>
    <row r="818" spans="55:67" ht="12.75">
      <c r="BC818" s="54"/>
      <c r="BD818" s="54"/>
      <c r="BE818" s="301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</row>
    <row r="819" spans="55:67" ht="12.75">
      <c r="BC819" s="54"/>
      <c r="BD819" s="54"/>
      <c r="BE819" s="301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</row>
    <row r="820" spans="55:67" ht="12.75">
      <c r="BC820" s="54"/>
      <c r="BD820" s="54"/>
      <c r="BE820" s="301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</row>
    <row r="821" spans="55:67" ht="12.75">
      <c r="BC821" s="54"/>
      <c r="BD821" s="54"/>
      <c r="BE821" s="301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</row>
    <row r="822" spans="55:67" ht="12.75">
      <c r="BC822" s="54"/>
      <c r="BD822" s="54"/>
      <c r="BE822" s="301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</row>
    <row r="823" spans="55:67" ht="12.75">
      <c r="BC823" s="54"/>
      <c r="BD823" s="54"/>
      <c r="BE823" s="301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</row>
    <row r="824" spans="55:67" ht="12.75">
      <c r="BC824" s="54"/>
      <c r="BD824" s="54"/>
      <c r="BE824" s="301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</row>
    <row r="825" spans="55:67" ht="12.75">
      <c r="BC825" s="54"/>
      <c r="BD825" s="54"/>
      <c r="BE825" s="301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</row>
    <row r="826" spans="55:67" ht="12.75">
      <c r="BC826" s="54"/>
      <c r="BD826" s="54"/>
      <c r="BE826" s="301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</row>
    <row r="827" spans="55:67" ht="12.75">
      <c r="BC827" s="54"/>
      <c r="BD827" s="54"/>
      <c r="BE827" s="301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</row>
    <row r="828" spans="55:67" ht="12.75">
      <c r="BC828" s="54"/>
      <c r="BD828" s="54"/>
      <c r="BE828" s="301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</row>
    <row r="829" spans="55:67" ht="12.75">
      <c r="BC829" s="54"/>
      <c r="BD829" s="54"/>
      <c r="BE829" s="301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</row>
    <row r="830" spans="55:67" ht="12.75">
      <c r="BC830" s="54"/>
      <c r="BD830" s="54"/>
      <c r="BE830" s="301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</row>
    <row r="831" spans="55:67" ht="12.75">
      <c r="BC831" s="54"/>
      <c r="BD831" s="54"/>
      <c r="BE831" s="301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</row>
    <row r="832" spans="55:67" ht="12.75">
      <c r="BC832" s="54"/>
      <c r="BD832" s="54"/>
      <c r="BE832" s="301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</row>
    <row r="833" spans="55:67" ht="12.75">
      <c r="BC833" s="54"/>
      <c r="BD833" s="54"/>
      <c r="BE833" s="301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</row>
    <row r="834" spans="55:67" ht="12.75">
      <c r="BC834" s="54"/>
      <c r="BD834" s="54"/>
      <c r="BE834" s="301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</row>
    <row r="835" spans="55:67" ht="12.75">
      <c r="BC835" s="54"/>
      <c r="BD835" s="54"/>
      <c r="BE835" s="301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</row>
    <row r="836" spans="55:67" ht="12.75">
      <c r="BC836" s="54"/>
      <c r="BD836" s="54"/>
      <c r="BE836" s="301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</row>
    <row r="837" spans="55:67" ht="12.75">
      <c r="BC837" s="54"/>
      <c r="BD837" s="54"/>
      <c r="BE837" s="301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</row>
    <row r="838" spans="55:67" ht="12.75">
      <c r="BC838" s="54"/>
      <c r="BD838" s="54"/>
      <c r="BE838" s="301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</row>
    <row r="839" spans="55:67" ht="12.75">
      <c r="BC839" s="54"/>
      <c r="BD839" s="54"/>
      <c r="BE839" s="301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</row>
    <row r="840" spans="55:67" ht="12.75">
      <c r="BC840" s="54"/>
      <c r="BD840" s="54"/>
      <c r="BE840" s="301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</row>
    <row r="841" spans="55:67" ht="12.75">
      <c r="BC841" s="54"/>
      <c r="BD841" s="54"/>
      <c r="BE841" s="301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</row>
    <row r="842" spans="55:67" ht="12.75">
      <c r="BC842" s="54"/>
      <c r="BD842" s="54"/>
      <c r="BE842" s="301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</row>
    <row r="843" spans="55:67" ht="12.75">
      <c r="BC843" s="54"/>
      <c r="BD843" s="54"/>
      <c r="BE843" s="301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</row>
    <row r="844" spans="55:67" ht="12.75">
      <c r="BC844" s="54"/>
      <c r="BD844" s="54"/>
      <c r="BE844" s="301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</row>
    <row r="845" spans="55:67" ht="12.75">
      <c r="BC845" s="54"/>
      <c r="BD845" s="54"/>
      <c r="BE845" s="301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</row>
    <row r="846" spans="55:67" ht="12.75">
      <c r="BC846" s="54"/>
      <c r="BD846" s="54"/>
      <c r="BE846" s="301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</row>
    <row r="847" spans="55:67" ht="12.75">
      <c r="BC847" s="54"/>
      <c r="BD847" s="54"/>
      <c r="BE847" s="301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</row>
    <row r="848" spans="55:67" ht="12.75">
      <c r="BC848" s="54"/>
      <c r="BD848" s="54"/>
      <c r="BE848" s="301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</row>
    <row r="849" spans="55:67" ht="12.75">
      <c r="BC849" s="54"/>
      <c r="BD849" s="54"/>
      <c r="BE849" s="301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</row>
    <row r="850" spans="55:67" ht="12.75">
      <c r="BC850" s="54"/>
      <c r="BD850" s="54"/>
      <c r="BE850" s="301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</row>
    <row r="851" spans="55:67" ht="12.75">
      <c r="BC851" s="54"/>
      <c r="BD851" s="54"/>
      <c r="BE851" s="301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</row>
    <row r="852" spans="55:67" ht="12.75">
      <c r="BC852" s="54"/>
      <c r="BD852" s="54"/>
      <c r="BE852" s="301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</row>
    <row r="853" spans="55:67" ht="12.75">
      <c r="BC853" s="54"/>
      <c r="BD853" s="54"/>
      <c r="BE853" s="301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</row>
    <row r="854" spans="55:67" ht="12.75">
      <c r="BC854" s="54"/>
      <c r="BD854" s="54"/>
      <c r="BE854" s="301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</row>
    <row r="855" spans="55:67" ht="12.75">
      <c r="BC855" s="54"/>
      <c r="BD855" s="54"/>
      <c r="BE855" s="301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</row>
    <row r="856" spans="55:67" ht="12.75">
      <c r="BC856" s="54"/>
      <c r="BD856" s="54"/>
      <c r="BE856" s="301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</row>
    <row r="857" spans="55:67" ht="12.75">
      <c r="BC857" s="54"/>
      <c r="BD857" s="54"/>
      <c r="BE857" s="301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</row>
    <row r="858" spans="55:67" ht="12.75">
      <c r="BC858" s="54"/>
      <c r="BD858" s="54"/>
      <c r="BE858" s="301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</row>
    <row r="859" spans="55:67" ht="12.75">
      <c r="BC859" s="54"/>
      <c r="BD859" s="54"/>
      <c r="BE859" s="301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</row>
    <row r="860" spans="55:67" ht="12.75">
      <c r="BC860" s="54"/>
      <c r="BD860" s="54"/>
      <c r="BE860" s="301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</row>
    <row r="861" spans="55:67" ht="12.75">
      <c r="BC861" s="54"/>
      <c r="BD861" s="54"/>
      <c r="BE861" s="301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</row>
    <row r="862" spans="55:67" ht="12.75">
      <c r="BC862" s="54"/>
      <c r="BD862" s="54"/>
      <c r="BE862" s="301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</row>
    <row r="863" spans="55:67" ht="12.75">
      <c r="BC863" s="54"/>
      <c r="BD863" s="54"/>
      <c r="BE863" s="301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</row>
    <row r="864" spans="55:67" ht="12.75">
      <c r="BC864" s="54"/>
      <c r="BD864" s="54"/>
      <c r="BE864" s="301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</row>
    <row r="865" spans="55:67" ht="12.75">
      <c r="BC865" s="54"/>
      <c r="BD865" s="54"/>
      <c r="BE865" s="301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</row>
    <row r="866" spans="55:67" ht="12.75">
      <c r="BC866" s="54"/>
      <c r="BD866" s="54"/>
      <c r="BE866" s="301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</row>
    <row r="867" spans="55:67" ht="12.75">
      <c r="BC867" s="54"/>
      <c r="BD867" s="54"/>
      <c r="BE867" s="301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</row>
    <row r="868" spans="55:67" ht="12.75">
      <c r="BC868" s="54"/>
      <c r="BD868" s="54"/>
      <c r="BE868" s="301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</row>
    <row r="869" spans="55:67" ht="12.75">
      <c r="BC869" s="54"/>
      <c r="BD869" s="54"/>
      <c r="BE869" s="301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</row>
    <row r="870" spans="55:67" ht="12.75">
      <c r="BC870" s="54"/>
      <c r="BD870" s="54"/>
      <c r="BE870" s="301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</row>
    <row r="871" spans="55:67" ht="12.75">
      <c r="BC871" s="54"/>
      <c r="BD871" s="54"/>
      <c r="BE871" s="301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</row>
    <row r="872" spans="55:67" ht="12.75">
      <c r="BC872" s="54"/>
      <c r="BD872" s="54"/>
      <c r="BE872" s="301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</row>
    <row r="873" spans="55:67" ht="12.75">
      <c r="BC873" s="54"/>
      <c r="BD873" s="54"/>
      <c r="BE873" s="301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</row>
    <row r="874" spans="55:67" ht="12.75">
      <c r="BC874" s="54"/>
      <c r="BD874" s="54"/>
      <c r="BE874" s="301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</row>
    <row r="875" spans="55:67" ht="12.75">
      <c r="BC875" s="54"/>
      <c r="BD875" s="54"/>
      <c r="BE875" s="301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</row>
    <row r="876" spans="55:67" ht="12.75">
      <c r="BC876" s="54"/>
      <c r="BD876" s="54"/>
      <c r="BE876" s="301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</row>
    <row r="877" spans="55:67" ht="12.75">
      <c r="BC877" s="54"/>
      <c r="BD877" s="54"/>
      <c r="BE877" s="301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</row>
    <row r="878" spans="55:67" ht="12.75">
      <c r="BC878" s="54"/>
      <c r="BD878" s="54"/>
      <c r="BE878" s="301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</row>
    <row r="879" spans="55:67" ht="12.75">
      <c r="BC879" s="54"/>
      <c r="BD879" s="54"/>
      <c r="BE879" s="301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</row>
    <row r="880" spans="55:67" ht="12.75">
      <c r="BC880" s="54"/>
      <c r="BD880" s="54"/>
      <c r="BE880" s="301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</row>
    <row r="881" spans="55:67" ht="12.75">
      <c r="BC881" s="54"/>
      <c r="BD881" s="54"/>
      <c r="BE881" s="301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</row>
    <row r="882" spans="55:67" ht="12.75">
      <c r="BC882" s="54"/>
      <c r="BD882" s="54"/>
      <c r="BE882" s="301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</row>
    <row r="883" spans="55:67" ht="12.75">
      <c r="BC883" s="54"/>
      <c r="BD883" s="54"/>
      <c r="BE883" s="301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</row>
    <row r="884" spans="55:67" ht="12.75">
      <c r="BC884" s="54"/>
      <c r="BD884" s="54"/>
      <c r="BE884" s="301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</row>
    <row r="885" spans="55:67" ht="12.75">
      <c r="BC885" s="54"/>
      <c r="BD885" s="54"/>
      <c r="BE885" s="301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</row>
    <row r="886" spans="55:67" ht="12.75">
      <c r="BC886" s="54"/>
      <c r="BD886" s="54"/>
      <c r="BE886" s="301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</row>
    <row r="887" spans="55:67" ht="12.75">
      <c r="BC887" s="54"/>
      <c r="BD887" s="54"/>
      <c r="BE887" s="301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</row>
    <row r="888" spans="55:67" ht="12.75">
      <c r="BC888" s="54"/>
      <c r="BD888" s="54"/>
      <c r="BE888" s="301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</row>
    <row r="889" spans="55:67" ht="12.75">
      <c r="BC889" s="54"/>
      <c r="BD889" s="54"/>
      <c r="BE889" s="301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</row>
    <row r="890" spans="55:67" ht="12.75">
      <c r="BC890" s="54"/>
      <c r="BD890" s="54"/>
      <c r="BE890" s="301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</row>
    <row r="891" spans="55:67" ht="12.75">
      <c r="BC891" s="54"/>
      <c r="BD891" s="54"/>
      <c r="BE891" s="301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</row>
    <row r="892" spans="55:67" ht="12.75">
      <c r="BC892" s="54"/>
      <c r="BD892" s="54"/>
      <c r="BE892" s="301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</row>
    <row r="893" spans="55:67" ht="12.75">
      <c r="BC893" s="54"/>
      <c r="BD893" s="54"/>
      <c r="BE893" s="301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</row>
    <row r="894" spans="55:67" ht="12.75">
      <c r="BC894" s="54"/>
      <c r="BD894" s="54"/>
      <c r="BE894" s="301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</row>
    <row r="895" spans="55:67" ht="12.75">
      <c r="BC895" s="54"/>
      <c r="BD895" s="54"/>
      <c r="BE895" s="301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</row>
    <row r="896" spans="55:67" ht="12.75">
      <c r="BC896" s="54"/>
      <c r="BD896" s="54"/>
      <c r="BE896" s="301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</row>
    <row r="897" spans="55:67" ht="12.75">
      <c r="BC897" s="54"/>
      <c r="BD897" s="54"/>
      <c r="BE897" s="301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</row>
    <row r="898" spans="55:67" ht="12.75">
      <c r="BC898" s="54"/>
      <c r="BD898" s="54"/>
      <c r="BE898" s="301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</row>
    <row r="899" spans="55:67" ht="12.75">
      <c r="BC899" s="54"/>
      <c r="BD899" s="54"/>
      <c r="BE899" s="301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</row>
    <row r="900" spans="55:67" ht="12.75">
      <c r="BC900" s="54"/>
      <c r="BD900" s="54"/>
      <c r="BE900" s="301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</row>
    <row r="901" spans="55:67" ht="12.75">
      <c r="BC901" s="54"/>
      <c r="BD901" s="54"/>
      <c r="BE901" s="301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</row>
    <row r="902" spans="55:67" ht="12.75">
      <c r="BC902" s="54"/>
      <c r="BD902" s="54"/>
      <c r="BE902" s="301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</row>
    <row r="903" spans="55:67" ht="12.75">
      <c r="BC903" s="54"/>
      <c r="BD903" s="54"/>
      <c r="BE903" s="301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</row>
    <row r="904" spans="55:67" ht="12.75">
      <c r="BC904" s="54"/>
      <c r="BD904" s="54"/>
      <c r="BE904" s="301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</row>
    <row r="905" spans="55:67" ht="12.75">
      <c r="BC905" s="54"/>
      <c r="BD905" s="54"/>
      <c r="BE905" s="301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</row>
    <row r="906" spans="55:67" ht="12.75">
      <c r="BC906" s="54"/>
      <c r="BD906" s="54"/>
      <c r="BE906" s="301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</row>
    <row r="907" spans="55:67" ht="12.75">
      <c r="BC907" s="54"/>
      <c r="BD907" s="54"/>
      <c r="BE907" s="301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</row>
    <row r="908" spans="55:67" ht="12.75">
      <c r="BC908" s="54"/>
      <c r="BD908" s="54"/>
      <c r="BE908" s="301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</row>
    <row r="909" spans="55:67" ht="12.75">
      <c r="BC909" s="54"/>
      <c r="BD909" s="54"/>
      <c r="BE909" s="301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</row>
    <row r="910" spans="55:67" ht="12.75">
      <c r="BC910" s="54"/>
      <c r="BD910" s="54"/>
      <c r="BE910" s="301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</row>
    <row r="911" spans="55:67" ht="12.75">
      <c r="BC911" s="54"/>
      <c r="BD911" s="54"/>
      <c r="BE911" s="301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</row>
    <row r="912" spans="55:67" ht="12.75">
      <c r="BC912" s="54"/>
      <c r="BD912" s="54"/>
      <c r="BE912" s="301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</row>
    <row r="913" spans="55:67" ht="12.75">
      <c r="BC913" s="54"/>
      <c r="BD913" s="54"/>
      <c r="BE913" s="301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</row>
    <row r="914" spans="55:67" ht="12.75">
      <c r="BC914" s="54"/>
      <c r="BD914" s="54"/>
      <c r="BE914" s="301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</row>
    <row r="915" spans="55:67" ht="12.75">
      <c r="BC915" s="54"/>
      <c r="BD915" s="54"/>
      <c r="BE915" s="301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</row>
    <row r="916" spans="55:67" ht="12.75">
      <c r="BC916" s="54"/>
      <c r="BD916" s="54"/>
      <c r="BE916" s="301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</row>
    <row r="917" spans="55:67" ht="12.75">
      <c r="BC917" s="54"/>
      <c r="BD917" s="54"/>
      <c r="BE917" s="301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</row>
    <row r="918" spans="55:67" ht="12.75">
      <c r="BC918" s="54"/>
      <c r="BD918" s="54"/>
      <c r="BE918" s="301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</row>
    <row r="919" spans="55:67" ht="12.75">
      <c r="BC919" s="54"/>
      <c r="BD919" s="54"/>
      <c r="BE919" s="301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</row>
    <row r="920" spans="55:67" ht="12.75">
      <c r="BC920" s="54"/>
      <c r="BD920" s="54"/>
      <c r="BE920" s="301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</row>
    <row r="921" spans="55:67" ht="12.75">
      <c r="BC921" s="54"/>
      <c r="BD921" s="54"/>
      <c r="BE921" s="301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</row>
    <row r="922" spans="55:67" ht="12.75">
      <c r="BC922" s="54"/>
      <c r="BD922" s="54"/>
      <c r="BE922" s="301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</row>
    <row r="923" spans="55:67" ht="12.75">
      <c r="BC923" s="54"/>
      <c r="BD923" s="54"/>
      <c r="BE923" s="301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</row>
    <row r="924" spans="55:67" ht="12.75">
      <c r="BC924" s="54"/>
      <c r="BD924" s="54"/>
      <c r="BE924" s="301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</row>
    <row r="925" spans="55:67" ht="12.75">
      <c r="BC925" s="54"/>
      <c r="BD925" s="54"/>
      <c r="BE925" s="301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</row>
    <row r="926" spans="55:67" ht="12.75">
      <c r="BC926" s="54"/>
      <c r="BD926" s="54"/>
      <c r="BE926" s="301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</row>
    <row r="927" spans="55:67" ht="12.75">
      <c r="BC927" s="54"/>
      <c r="BD927" s="54"/>
      <c r="BE927" s="301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</row>
    <row r="928" spans="55:67" ht="12.75">
      <c r="BC928" s="54"/>
      <c r="BD928" s="54"/>
      <c r="BE928" s="301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</row>
    <row r="929" spans="55:67" ht="12.75">
      <c r="BC929" s="54"/>
      <c r="BD929" s="54"/>
      <c r="BE929" s="301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</row>
    <row r="930" spans="55:67" ht="12.75">
      <c r="BC930" s="54"/>
      <c r="BD930" s="54"/>
      <c r="BE930" s="301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</row>
    <row r="931" spans="55:67" ht="12.75">
      <c r="BC931" s="54"/>
      <c r="BD931" s="54"/>
      <c r="BE931" s="301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</row>
    <row r="932" spans="55:67" ht="12.75">
      <c r="BC932" s="54"/>
      <c r="BD932" s="54"/>
      <c r="BE932" s="301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</row>
    <row r="933" spans="55:67" ht="12.75">
      <c r="BC933" s="54"/>
      <c r="BD933" s="54"/>
      <c r="BE933" s="301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</row>
    <row r="934" spans="55:67" ht="12.75">
      <c r="BC934" s="54"/>
      <c r="BD934" s="54"/>
      <c r="BE934" s="301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</row>
    <row r="935" spans="55:67" ht="12.75">
      <c r="BC935" s="54"/>
      <c r="BD935" s="54"/>
      <c r="BE935" s="301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</row>
    <row r="936" spans="55:67" ht="12.75">
      <c r="BC936" s="54"/>
      <c r="BD936" s="54"/>
      <c r="BE936" s="301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</row>
    <row r="937" spans="55:67" ht="12.75">
      <c r="BC937" s="54"/>
      <c r="BD937" s="54"/>
      <c r="BE937" s="301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</row>
    <row r="938" spans="55:67" ht="12.75">
      <c r="BC938" s="54"/>
      <c r="BD938" s="54"/>
      <c r="BE938" s="301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</row>
    <row r="939" spans="55:67" ht="12.75">
      <c r="BC939" s="54"/>
      <c r="BD939" s="54"/>
      <c r="BE939" s="301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</row>
    <row r="940" spans="55:67" ht="12.75">
      <c r="BC940" s="54"/>
      <c r="BD940" s="54"/>
      <c r="BE940" s="301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</row>
    <row r="941" spans="55:67" ht="12.75">
      <c r="BC941" s="54"/>
      <c r="BD941" s="54"/>
      <c r="BE941" s="301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</row>
    <row r="942" spans="55:67" ht="12.75">
      <c r="BC942" s="54"/>
      <c r="BD942" s="54"/>
      <c r="BE942" s="301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</row>
    <row r="943" spans="55:67" ht="12.75">
      <c r="BC943" s="54"/>
      <c r="BD943" s="54"/>
      <c r="BE943" s="301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</row>
    <row r="944" spans="55:67" ht="12.75">
      <c r="BC944" s="54"/>
      <c r="BD944" s="54"/>
      <c r="BE944" s="301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</row>
    <row r="945" spans="55:67" ht="12.75">
      <c r="BC945" s="54"/>
      <c r="BD945" s="54"/>
      <c r="BE945" s="301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</row>
    <row r="946" spans="55:67" ht="12.75">
      <c r="BC946" s="54"/>
      <c r="BD946" s="54"/>
      <c r="BE946" s="301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</row>
    <row r="947" spans="55:67" ht="12.75">
      <c r="BC947" s="54"/>
      <c r="BD947" s="54"/>
      <c r="BE947" s="301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</row>
    <row r="948" spans="55:67" ht="12.75">
      <c r="BC948" s="54"/>
      <c r="BD948" s="54"/>
      <c r="BE948" s="301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</row>
    <row r="949" spans="55:67" ht="12.75">
      <c r="BC949" s="54"/>
      <c r="BD949" s="54"/>
      <c r="BE949" s="301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</row>
    <row r="950" spans="55:67" ht="12.75">
      <c r="BC950" s="54"/>
      <c r="BD950" s="54"/>
      <c r="BE950" s="301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</row>
    <row r="951" spans="55:67" ht="12.75">
      <c r="BC951" s="54"/>
      <c r="BD951" s="54"/>
      <c r="BE951" s="301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</row>
    <row r="952" spans="55:67" ht="12.75">
      <c r="BC952" s="54"/>
      <c r="BD952" s="54"/>
      <c r="BE952" s="301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</row>
    <row r="953" spans="55:67" ht="12.75">
      <c r="BC953" s="54"/>
      <c r="BD953" s="54"/>
      <c r="BE953" s="301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</row>
    <row r="954" spans="55:67" ht="12.75">
      <c r="BC954" s="54"/>
      <c r="BD954" s="54"/>
      <c r="BE954" s="301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</row>
    <row r="955" spans="55:67" ht="12.75">
      <c r="BC955" s="54"/>
      <c r="BD955" s="54"/>
      <c r="BE955" s="301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</row>
    <row r="956" spans="55:67" ht="12.75">
      <c r="BC956" s="54"/>
      <c r="BD956" s="54"/>
      <c r="BE956" s="301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</row>
    <row r="957" spans="55:67" ht="12.75">
      <c r="BC957" s="54"/>
      <c r="BD957" s="54"/>
      <c r="BE957" s="301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</row>
    <row r="958" spans="55:67" ht="12.75">
      <c r="BC958" s="54"/>
      <c r="BD958" s="54"/>
      <c r="BE958" s="301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</row>
    <row r="959" spans="55:67" ht="12.75">
      <c r="BC959" s="54"/>
      <c r="BD959" s="54"/>
      <c r="BE959" s="301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</row>
    <row r="960" spans="55:67" ht="12.75">
      <c r="BC960" s="54"/>
      <c r="BD960" s="54"/>
      <c r="BE960" s="301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</row>
    <row r="961" spans="55:67" ht="12.75">
      <c r="BC961" s="54"/>
      <c r="BD961" s="54"/>
      <c r="BE961" s="301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</row>
    <row r="962" spans="55:67" ht="12.75">
      <c r="BC962" s="54"/>
      <c r="BD962" s="54"/>
      <c r="BE962" s="301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</row>
    <row r="963" spans="55:67" ht="12.75">
      <c r="BC963" s="54"/>
      <c r="BD963" s="54"/>
      <c r="BE963" s="301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</row>
    <row r="964" spans="55:67" ht="12.75">
      <c r="BC964" s="54"/>
      <c r="BD964" s="54"/>
      <c r="BE964" s="301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</row>
    <row r="965" spans="55:67" ht="12.75">
      <c r="BC965" s="54"/>
      <c r="BD965" s="54"/>
      <c r="BE965" s="301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</row>
    <row r="966" spans="55:67" ht="12.75">
      <c r="BC966" s="54"/>
      <c r="BD966" s="54"/>
      <c r="BE966" s="301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</row>
    <row r="967" spans="55:67" ht="12.75">
      <c r="BC967" s="54"/>
      <c r="BD967" s="54"/>
      <c r="BE967" s="301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</row>
    <row r="968" spans="55:67" ht="12.75">
      <c r="BC968" s="54"/>
      <c r="BD968" s="54"/>
      <c r="BE968" s="301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</row>
    <row r="969" spans="55:67" ht="12.75">
      <c r="BC969" s="54"/>
      <c r="BD969" s="54"/>
      <c r="BE969" s="301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</row>
    <row r="970" spans="55:67" ht="12.75">
      <c r="BC970" s="54"/>
      <c r="BD970" s="54"/>
      <c r="BE970" s="301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</row>
    <row r="971" spans="55:67" ht="12.75">
      <c r="BC971" s="54"/>
      <c r="BD971" s="54"/>
      <c r="BE971" s="301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</row>
    <row r="972" spans="55:67" ht="12.75">
      <c r="BC972" s="54"/>
      <c r="BD972" s="54"/>
      <c r="BE972" s="301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</row>
    <row r="973" spans="55:67" ht="12.75">
      <c r="BC973" s="54"/>
      <c r="BD973" s="54"/>
      <c r="BE973" s="301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</row>
    <row r="974" spans="55:67" ht="12.75">
      <c r="BC974" s="54"/>
      <c r="BD974" s="54"/>
      <c r="BE974" s="301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</row>
    <row r="975" spans="55:67" ht="12.75">
      <c r="BC975" s="54"/>
      <c r="BD975" s="54"/>
      <c r="BE975" s="301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</row>
    <row r="976" spans="55:67" ht="12.75">
      <c r="BC976" s="54"/>
      <c r="BD976" s="54"/>
      <c r="BE976" s="301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</row>
    <row r="977" spans="55:67" ht="12.75">
      <c r="BC977" s="54"/>
      <c r="BD977" s="54"/>
      <c r="BE977" s="301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</row>
    <row r="978" spans="55:67" ht="12.75">
      <c r="BC978" s="54"/>
      <c r="BD978" s="54"/>
      <c r="BE978" s="301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</row>
    <row r="979" spans="55:67" ht="12.75">
      <c r="BC979" s="54"/>
      <c r="BD979" s="54"/>
      <c r="BE979" s="301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</row>
    <row r="980" spans="55:67" ht="12.75">
      <c r="BC980" s="54"/>
      <c r="BD980" s="54"/>
      <c r="BE980" s="301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</row>
    <row r="981" spans="55:67" ht="12.75">
      <c r="BC981" s="54"/>
      <c r="BD981" s="54"/>
      <c r="BE981" s="301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</row>
    <row r="982" spans="55:67" ht="12.75">
      <c r="BC982" s="54"/>
      <c r="BD982" s="54"/>
      <c r="BE982" s="301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</row>
    <row r="983" spans="55:67" ht="12.75">
      <c r="BC983" s="54"/>
      <c r="BD983" s="54"/>
      <c r="BE983" s="301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</row>
    <row r="984" spans="55:67" ht="12.75">
      <c r="BC984" s="54"/>
      <c r="BD984" s="54"/>
      <c r="BE984" s="301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</row>
    <row r="985" spans="55:67" ht="12.75">
      <c r="BC985" s="54"/>
      <c r="BD985" s="54"/>
      <c r="BE985" s="301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</row>
    <row r="986" spans="55:67" ht="12.75">
      <c r="BC986" s="54"/>
      <c r="BD986" s="54"/>
      <c r="BE986" s="301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</row>
    <row r="987" spans="55:67" ht="12.75">
      <c r="BC987" s="54"/>
      <c r="BD987" s="54"/>
      <c r="BE987" s="301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</row>
    <row r="988" spans="55:67" ht="12.75">
      <c r="BC988" s="54"/>
      <c r="BD988" s="54"/>
      <c r="BE988" s="301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</row>
    <row r="989" spans="55:67" ht="12.75">
      <c r="BC989" s="54"/>
      <c r="BD989" s="54"/>
      <c r="BE989" s="301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</row>
    <row r="990" spans="55:67" ht="12.75">
      <c r="BC990" s="54"/>
      <c r="BD990" s="54"/>
      <c r="BE990" s="301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</row>
    <row r="991" spans="55:67" ht="12.75">
      <c r="BC991" s="54"/>
      <c r="BD991" s="54"/>
      <c r="BE991" s="301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</row>
    <row r="992" spans="55:67" ht="12.75">
      <c r="BC992" s="54"/>
      <c r="BD992" s="54"/>
      <c r="BE992" s="301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</row>
    <row r="993" spans="55:67" ht="12.75">
      <c r="BC993" s="54"/>
      <c r="BD993" s="54"/>
      <c r="BE993" s="301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</row>
    <row r="994" spans="55:67" ht="12.75">
      <c r="BC994" s="54"/>
      <c r="BD994" s="54"/>
      <c r="BE994" s="301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</row>
    <row r="995" spans="55:67" ht="12.75">
      <c r="BC995" s="54"/>
      <c r="BD995" s="54"/>
      <c r="BE995" s="301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</row>
    <row r="996" spans="55:67" ht="12.75">
      <c r="BC996" s="54"/>
      <c r="BD996" s="54"/>
      <c r="BE996" s="301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</row>
    <row r="997" spans="55:67" ht="12.75">
      <c r="BC997" s="54"/>
      <c r="BD997" s="54"/>
      <c r="BE997" s="301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</row>
    <row r="998" spans="55:67" ht="12.75">
      <c r="BC998" s="54"/>
      <c r="BD998" s="54"/>
      <c r="BE998" s="301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</row>
    <row r="999" spans="55:67" ht="12.75">
      <c r="BC999" s="54"/>
      <c r="BD999" s="54"/>
      <c r="BE999" s="301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</row>
    <row r="1000" spans="55:67" ht="12.75">
      <c r="BC1000" s="54"/>
      <c r="BD1000" s="54"/>
      <c r="BE1000" s="301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</row>
    <row r="1001" spans="55:67" ht="12.75">
      <c r="BC1001" s="54"/>
      <c r="BD1001" s="54"/>
      <c r="BE1001" s="301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</row>
    <row r="1002" spans="55:67" ht="12.75">
      <c r="BC1002" s="54"/>
      <c r="BD1002" s="54"/>
      <c r="BE1002" s="301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</row>
    <row r="1003" spans="55:67" ht="12.75">
      <c r="BC1003" s="54"/>
      <c r="BD1003" s="54"/>
      <c r="BE1003" s="301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</row>
    <row r="1004" spans="55:67" ht="12.75">
      <c r="BC1004" s="54"/>
      <c r="BD1004" s="54"/>
      <c r="BE1004" s="301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</row>
    <row r="1005" spans="55:67" ht="12.75">
      <c r="BC1005" s="54"/>
      <c r="BD1005" s="54"/>
      <c r="BE1005" s="301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</row>
    <row r="1006" spans="55:67" ht="12.75">
      <c r="BC1006" s="54"/>
      <c r="BD1006" s="54"/>
      <c r="BE1006" s="301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</row>
    <row r="1007" spans="55:67" ht="12.75">
      <c r="BC1007" s="54"/>
      <c r="BD1007" s="54"/>
      <c r="BE1007" s="301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</row>
    <row r="1008" spans="55:67" ht="12.75">
      <c r="BC1008" s="54"/>
      <c r="BD1008" s="54"/>
      <c r="BE1008" s="301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</row>
    <row r="1009" spans="55:67" ht="12.75">
      <c r="BC1009" s="54"/>
      <c r="BD1009" s="54"/>
      <c r="BE1009" s="301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</row>
    <row r="1010" spans="55:67" ht="12.75">
      <c r="BC1010" s="54"/>
      <c r="BD1010" s="54"/>
      <c r="BE1010" s="301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</row>
    <row r="1011" spans="55:67" ht="12.75">
      <c r="BC1011" s="54"/>
      <c r="BD1011" s="54"/>
      <c r="BE1011" s="301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</row>
    <row r="1012" spans="55:67" ht="12.75">
      <c r="BC1012" s="54"/>
      <c r="BD1012" s="54"/>
      <c r="BE1012" s="301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</row>
    <row r="1013" spans="55:67" ht="12.75">
      <c r="BC1013" s="54"/>
      <c r="BD1013" s="54"/>
      <c r="BE1013" s="301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</row>
    <row r="1014" spans="55:67" ht="12.75">
      <c r="BC1014" s="54"/>
      <c r="BD1014" s="54"/>
      <c r="BE1014" s="301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</row>
    <row r="1015" spans="55:67" ht="12.75">
      <c r="BC1015" s="54"/>
      <c r="BD1015" s="54"/>
      <c r="BE1015" s="301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</row>
    <row r="1016" spans="55:67" ht="12.75">
      <c r="BC1016" s="54"/>
      <c r="BD1016" s="54"/>
      <c r="BE1016" s="301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</row>
    <row r="1017" spans="55:67" ht="12.75">
      <c r="BC1017" s="54"/>
      <c r="BD1017" s="54"/>
      <c r="BE1017" s="301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</row>
    <row r="1018" spans="55:67" ht="12.75">
      <c r="BC1018" s="54"/>
      <c r="BD1018" s="54"/>
      <c r="BE1018" s="301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</row>
    <row r="1019" spans="55:67" ht="12.75">
      <c r="BC1019" s="54"/>
      <c r="BD1019" s="54"/>
      <c r="BE1019" s="301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</row>
    <row r="1020" spans="55:67" ht="12.75">
      <c r="BC1020" s="54"/>
      <c r="BD1020" s="54"/>
      <c r="BE1020" s="301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</row>
    <row r="1021" spans="55:67" ht="12.75">
      <c r="BC1021" s="54"/>
      <c r="BD1021" s="54"/>
      <c r="BE1021" s="301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</row>
    <row r="1022" spans="55:67" ht="12.75">
      <c r="BC1022" s="54"/>
      <c r="BD1022" s="54"/>
      <c r="BE1022" s="301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</row>
    <row r="1023" spans="55:67" ht="12.75">
      <c r="BC1023" s="54"/>
      <c r="BD1023" s="54"/>
      <c r="BE1023" s="301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</row>
    <row r="1024" spans="55:67" ht="12.75">
      <c r="BC1024" s="54"/>
      <c r="BD1024" s="54"/>
      <c r="BE1024" s="301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</row>
    <row r="1025" spans="55:67" ht="12.75">
      <c r="BC1025" s="54"/>
      <c r="BD1025" s="54"/>
      <c r="BE1025" s="301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</row>
    <row r="1026" spans="55:67" ht="12.75">
      <c r="BC1026" s="54"/>
      <c r="BD1026" s="54"/>
      <c r="BE1026" s="301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</row>
    <row r="1027" spans="55:67" ht="12.75">
      <c r="BC1027" s="54"/>
      <c r="BD1027" s="54"/>
      <c r="BE1027" s="301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</row>
    <row r="1028" spans="55:67" ht="12.75">
      <c r="BC1028" s="54"/>
      <c r="BD1028" s="54"/>
      <c r="BE1028" s="301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</row>
    <row r="1029" spans="55:67" ht="12.75">
      <c r="BC1029" s="54"/>
      <c r="BD1029" s="54"/>
      <c r="BE1029" s="301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</row>
    <row r="1030" spans="55:67" ht="12.75">
      <c r="BC1030" s="54"/>
      <c r="BD1030" s="54"/>
      <c r="BE1030" s="301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</row>
    <row r="1031" spans="55:67" ht="12.75">
      <c r="BC1031" s="54"/>
      <c r="BD1031" s="54"/>
      <c r="BE1031" s="301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</row>
    <row r="1032" spans="55:67" ht="12.75">
      <c r="BC1032" s="54"/>
      <c r="BD1032" s="54"/>
      <c r="BE1032" s="301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</row>
    <row r="1033" spans="55:67" ht="12.75">
      <c r="BC1033" s="54"/>
      <c r="BD1033" s="54"/>
      <c r="BE1033" s="301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</row>
    <row r="1034" spans="55:67" ht="12.75">
      <c r="BC1034" s="54"/>
      <c r="BD1034" s="54"/>
      <c r="BE1034" s="301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</row>
    <row r="1035" spans="55:67" ht="12.75">
      <c r="BC1035" s="54"/>
      <c r="BD1035" s="54"/>
      <c r="BE1035" s="301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</row>
    <row r="1036" spans="55:67" ht="12.75">
      <c r="BC1036" s="54"/>
      <c r="BD1036" s="54"/>
      <c r="BE1036" s="301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</row>
    <row r="1037" spans="55:67" ht="12.75">
      <c r="BC1037" s="54"/>
      <c r="BD1037" s="54"/>
      <c r="BE1037" s="301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</row>
    <row r="1038" spans="55:67" ht="12.75">
      <c r="BC1038" s="54"/>
      <c r="BD1038" s="54"/>
      <c r="BE1038" s="301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</row>
    <row r="1039" spans="55:67" ht="12.75">
      <c r="BC1039" s="54"/>
      <c r="BD1039" s="54"/>
      <c r="BE1039" s="301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</row>
    <row r="1040" spans="55:67" ht="12.75">
      <c r="BC1040" s="54"/>
      <c r="BD1040" s="54"/>
      <c r="BE1040" s="301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</row>
    <row r="1041" spans="55:67" ht="12.75">
      <c r="BC1041" s="54"/>
      <c r="BD1041" s="54"/>
      <c r="BE1041" s="301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</row>
    <row r="1042" spans="55:67" ht="12.75">
      <c r="BC1042" s="54"/>
      <c r="BD1042" s="54"/>
      <c r="BE1042" s="301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</row>
    <row r="1043" spans="55:67" ht="12.75">
      <c r="BC1043" s="54"/>
      <c r="BD1043" s="54"/>
      <c r="BE1043" s="301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</row>
    <row r="1044" spans="55:67" ht="12.75">
      <c r="BC1044" s="54"/>
      <c r="BD1044" s="54"/>
      <c r="BE1044" s="301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</row>
    <row r="1045" spans="55:67" ht="12.75">
      <c r="BC1045" s="54"/>
      <c r="BD1045" s="54"/>
      <c r="BE1045" s="301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</row>
    <row r="1046" spans="55:67" ht="12.75">
      <c r="BC1046" s="54"/>
      <c r="BD1046" s="54"/>
      <c r="BE1046" s="301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</row>
    <row r="1047" spans="55:67" ht="12.75">
      <c r="BC1047" s="54"/>
      <c r="BD1047" s="54"/>
      <c r="BE1047" s="301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</row>
    <row r="1048" spans="55:67" ht="12.75">
      <c r="BC1048" s="54"/>
      <c r="BD1048" s="54"/>
      <c r="BE1048" s="301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</row>
    <row r="1049" spans="55:67" ht="12.75">
      <c r="BC1049" s="54"/>
      <c r="BD1049" s="54"/>
      <c r="BE1049" s="301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</row>
    <row r="1050" spans="55:67" ht="12.75">
      <c r="BC1050" s="54"/>
      <c r="BD1050" s="54"/>
      <c r="BE1050" s="301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</row>
    <row r="1051" spans="55:67" ht="12.75">
      <c r="BC1051" s="54"/>
      <c r="BD1051" s="54"/>
      <c r="BE1051" s="301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</row>
    <row r="1052" spans="55:67" ht="12.75">
      <c r="BC1052" s="54"/>
      <c r="BD1052" s="54"/>
      <c r="BE1052" s="301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</row>
    <row r="1053" spans="55:67" ht="12.75">
      <c r="BC1053" s="54"/>
      <c r="BD1053" s="54"/>
      <c r="BE1053" s="301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</row>
    <row r="1054" spans="55:67" ht="12.75">
      <c r="BC1054" s="54"/>
      <c r="BD1054" s="54"/>
      <c r="BE1054" s="301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</row>
    <row r="1055" spans="55:67" ht="12.75">
      <c r="BC1055" s="54"/>
      <c r="BD1055" s="54"/>
      <c r="BE1055" s="301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</row>
    <row r="1056" spans="55:67" ht="12.75">
      <c r="BC1056" s="54"/>
      <c r="BD1056" s="54"/>
      <c r="BE1056" s="301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</row>
    <row r="1057" spans="55:67" ht="12.75">
      <c r="BC1057" s="54"/>
      <c r="BD1057" s="54"/>
      <c r="BE1057" s="301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</row>
    <row r="1058" spans="55:67" ht="12.75">
      <c r="BC1058" s="54"/>
      <c r="BD1058" s="54"/>
      <c r="BE1058" s="301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</row>
    <row r="1059" spans="55:67" ht="12.75">
      <c r="BC1059" s="54"/>
      <c r="BD1059" s="54"/>
      <c r="BE1059" s="301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</row>
    <row r="1060" spans="55:67" ht="12.75">
      <c r="BC1060" s="54"/>
      <c r="BD1060" s="54"/>
      <c r="BE1060" s="301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</row>
    <row r="1061" spans="55:67" ht="12.75">
      <c r="BC1061" s="54"/>
      <c r="BD1061" s="54"/>
      <c r="BE1061" s="301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</row>
    <row r="1062" spans="55:67" ht="12.75">
      <c r="BC1062" s="54"/>
      <c r="BD1062" s="54"/>
      <c r="BE1062" s="301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</row>
    <row r="1063" spans="55:67" ht="12.75">
      <c r="BC1063" s="54"/>
      <c r="BD1063" s="54"/>
      <c r="BE1063" s="301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</row>
    <row r="1064" spans="55:67" ht="12.75">
      <c r="BC1064" s="54"/>
      <c r="BD1064" s="54"/>
      <c r="BE1064" s="301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</row>
    <row r="1065" spans="55:67" ht="12.75">
      <c r="BC1065" s="54"/>
      <c r="BD1065" s="54"/>
      <c r="BE1065" s="301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</row>
    <row r="1066" spans="55:67" ht="12.75">
      <c r="BC1066" s="54"/>
      <c r="BD1066" s="54"/>
      <c r="BE1066" s="301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</row>
    <row r="1067" spans="55:67" ht="12.75">
      <c r="BC1067" s="54"/>
      <c r="BD1067" s="54"/>
      <c r="BE1067" s="301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</row>
    <row r="1068" spans="55:67" ht="12.75">
      <c r="BC1068" s="54"/>
      <c r="BD1068" s="54"/>
      <c r="BE1068" s="301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</row>
    <row r="1069" spans="55:67" ht="12.75">
      <c r="BC1069" s="54"/>
      <c r="BD1069" s="54"/>
      <c r="BE1069" s="301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</row>
    <row r="1070" spans="55:67" ht="12.75">
      <c r="BC1070" s="54"/>
      <c r="BD1070" s="54"/>
      <c r="BE1070" s="301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</row>
    <row r="1071" spans="55:67" ht="12.75">
      <c r="BC1071" s="54"/>
      <c r="BD1071" s="54"/>
      <c r="BE1071" s="301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</row>
    <row r="1072" spans="55:67" ht="12.75">
      <c r="BC1072" s="54"/>
      <c r="BD1072" s="54"/>
      <c r="BE1072" s="301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</row>
    <row r="1073" spans="55:67" ht="12.75">
      <c r="BC1073" s="54"/>
      <c r="BD1073" s="54"/>
      <c r="BE1073" s="301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</row>
    <row r="1074" spans="55:67" ht="12.75">
      <c r="BC1074" s="54"/>
      <c r="BD1074" s="54"/>
      <c r="BE1074" s="301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</row>
    <row r="1075" spans="55:67" ht="12.75">
      <c r="BC1075" s="54"/>
      <c r="BD1075" s="54"/>
      <c r="BE1075" s="301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</row>
    <row r="1076" spans="55:67" ht="12.75">
      <c r="BC1076" s="54"/>
      <c r="BD1076" s="54"/>
      <c r="BE1076" s="301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</row>
    <row r="1077" spans="55:67" ht="12.75">
      <c r="BC1077" s="54"/>
      <c r="BD1077" s="54"/>
      <c r="BE1077" s="301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</row>
    <row r="1078" spans="55:67" ht="12.75">
      <c r="BC1078" s="54"/>
      <c r="BD1078" s="54"/>
      <c r="BE1078" s="301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</row>
    <row r="1079" spans="55:67" ht="12.75">
      <c r="BC1079" s="54"/>
      <c r="BD1079" s="54"/>
      <c r="BE1079" s="301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</row>
    <row r="1080" spans="55:67" ht="12.75">
      <c r="BC1080" s="54"/>
      <c r="BD1080" s="54"/>
      <c r="BE1080" s="301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</row>
    <row r="1081" spans="55:67" ht="12.75">
      <c r="BC1081" s="54"/>
      <c r="BD1081" s="54"/>
      <c r="BE1081" s="301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</row>
    <row r="1082" spans="55:67" ht="12.75">
      <c r="BC1082" s="54"/>
      <c r="BD1082" s="54"/>
      <c r="BE1082" s="301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</row>
    <row r="1083" spans="55:67" ht="12.75">
      <c r="BC1083" s="54"/>
      <c r="BD1083" s="54"/>
      <c r="BE1083" s="301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</row>
    <row r="1084" spans="55:67" ht="12.75">
      <c r="BC1084" s="54"/>
      <c r="BD1084" s="54"/>
      <c r="BE1084" s="301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</row>
    <row r="1085" spans="55:67" ht="12.75">
      <c r="BC1085" s="54"/>
      <c r="BD1085" s="54"/>
      <c r="BE1085" s="301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</row>
    <row r="1086" spans="55:67" ht="12.75">
      <c r="BC1086" s="54"/>
      <c r="BD1086" s="54"/>
      <c r="BE1086" s="301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</row>
    <row r="1087" spans="55:67" ht="12.75">
      <c r="BC1087" s="54"/>
      <c r="BD1087" s="54"/>
      <c r="BE1087" s="301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</row>
    <row r="1088" spans="55:67" ht="12.75">
      <c r="BC1088" s="54"/>
      <c r="BD1088" s="54"/>
      <c r="BE1088" s="301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</row>
    <row r="1089" spans="55:67" ht="12.75">
      <c r="BC1089" s="54"/>
      <c r="BD1089" s="54"/>
      <c r="BE1089" s="301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</row>
    <row r="1090" spans="55:67" ht="12.75">
      <c r="BC1090" s="54"/>
      <c r="BD1090" s="54"/>
      <c r="BE1090" s="301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</row>
    <row r="1091" spans="55:67" ht="12.75">
      <c r="BC1091" s="54"/>
      <c r="BD1091" s="54"/>
      <c r="BE1091" s="301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</row>
    <row r="1092" spans="55:67" ht="12.75">
      <c r="BC1092" s="54"/>
      <c r="BD1092" s="54"/>
      <c r="BE1092" s="301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</row>
    <row r="1093" spans="55:67" ht="12.75">
      <c r="BC1093" s="54"/>
      <c r="BD1093" s="54"/>
      <c r="BE1093" s="301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</row>
    <row r="1094" spans="55:67" ht="12.75">
      <c r="BC1094" s="54"/>
      <c r="BD1094" s="54"/>
      <c r="BE1094" s="301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</row>
    <row r="1095" spans="55:67" ht="12.75">
      <c r="BC1095" s="54"/>
      <c r="BD1095" s="54"/>
      <c r="BE1095" s="301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</row>
    <row r="1096" spans="55:67" ht="12.75">
      <c r="BC1096" s="54"/>
      <c r="BD1096" s="54"/>
      <c r="BE1096" s="301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</row>
    <row r="1097" spans="55:67" ht="12.75">
      <c r="BC1097" s="54"/>
      <c r="BD1097" s="54"/>
      <c r="BE1097" s="301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</row>
    <row r="1098" spans="55:67" ht="12.75">
      <c r="BC1098" s="54"/>
      <c r="BD1098" s="54"/>
      <c r="BE1098" s="301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</row>
    <row r="1099" spans="55:67" ht="12.75">
      <c r="BC1099" s="54"/>
      <c r="BD1099" s="54"/>
      <c r="BE1099" s="301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</row>
    <row r="1100" spans="55:67" ht="12.75">
      <c r="BC1100" s="54"/>
      <c r="BD1100" s="54"/>
      <c r="BE1100" s="301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</row>
    <row r="1101" spans="55:67" ht="12.75">
      <c r="BC1101" s="54"/>
      <c r="BD1101" s="54"/>
      <c r="BE1101" s="301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</row>
    <row r="1102" spans="55:67" ht="12.75">
      <c r="BC1102" s="54"/>
      <c r="BD1102" s="54"/>
      <c r="BE1102" s="301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</row>
    <row r="1103" spans="55:67" ht="12.75">
      <c r="BC1103" s="54"/>
      <c r="BD1103" s="54"/>
      <c r="BE1103" s="301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</row>
    <row r="1104" spans="55:67" ht="12.75">
      <c r="BC1104" s="54"/>
      <c r="BD1104" s="54"/>
      <c r="BE1104" s="301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</row>
    <row r="1105" spans="55:67" ht="12.75">
      <c r="BC1105" s="54"/>
      <c r="BD1105" s="54"/>
      <c r="BE1105" s="301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</row>
    <row r="1106" spans="55:67" ht="12.75">
      <c r="BC1106" s="54"/>
      <c r="BD1106" s="54"/>
      <c r="BE1106" s="301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</row>
    <row r="1107" spans="55:67" ht="12.75">
      <c r="BC1107" s="54"/>
      <c r="BD1107" s="54"/>
      <c r="BE1107" s="301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</row>
    <row r="1108" spans="55:67" ht="12.75">
      <c r="BC1108" s="54"/>
      <c r="BD1108" s="54"/>
      <c r="BE1108" s="301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</row>
    <row r="1109" spans="55:67" ht="12.75">
      <c r="BC1109" s="54"/>
      <c r="BD1109" s="54"/>
      <c r="BE1109" s="301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</row>
    <row r="1110" spans="55:67" ht="12.75">
      <c r="BC1110" s="54"/>
      <c r="BD1110" s="54"/>
      <c r="BE1110" s="301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</row>
    <row r="1111" spans="55:67" ht="12.75">
      <c r="BC1111" s="54"/>
      <c r="BD1111" s="54"/>
      <c r="BE1111" s="301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</row>
    <row r="1112" spans="55:67" ht="12.75">
      <c r="BC1112" s="54"/>
      <c r="BD1112" s="54"/>
      <c r="BE1112" s="301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</row>
    <row r="1113" spans="55:67" ht="12.75">
      <c r="BC1113" s="54"/>
      <c r="BD1113" s="54"/>
      <c r="BE1113" s="301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</row>
    <row r="1114" spans="55:67" ht="12.75">
      <c r="BC1114" s="54"/>
      <c r="BD1114" s="54"/>
      <c r="BE1114" s="301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</row>
    <row r="1115" spans="55:67" ht="12.75">
      <c r="BC1115" s="54"/>
      <c r="BD1115" s="54"/>
      <c r="BE1115" s="301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</row>
    <row r="1116" spans="55:67" ht="12.75">
      <c r="BC1116" s="54"/>
      <c r="BD1116" s="54"/>
      <c r="BE1116" s="301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</row>
    <row r="1117" spans="55:67" ht="12.75">
      <c r="BC1117" s="54"/>
      <c r="BD1117" s="54"/>
      <c r="BE1117" s="301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</row>
    <row r="1118" spans="55:67" ht="12.75">
      <c r="BC1118" s="54"/>
      <c r="BD1118" s="54"/>
      <c r="BE1118" s="301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</row>
    <row r="1119" spans="55:67" ht="12.75">
      <c r="BC1119" s="54"/>
      <c r="BD1119" s="54"/>
      <c r="BE1119" s="301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</row>
    <row r="1120" spans="55:67" ht="12.75">
      <c r="BC1120" s="54"/>
      <c r="BD1120" s="54"/>
      <c r="BE1120" s="301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</row>
    <row r="1121" spans="55:67" ht="12.75">
      <c r="BC1121" s="54"/>
      <c r="BD1121" s="54"/>
      <c r="BE1121" s="301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</row>
    <row r="1122" spans="55:67" ht="12.75">
      <c r="BC1122" s="54"/>
      <c r="BD1122" s="54"/>
      <c r="BE1122" s="301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</row>
    <row r="1123" spans="55:67" ht="12.75">
      <c r="BC1123" s="54"/>
      <c r="BD1123" s="54"/>
      <c r="BE1123" s="301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</row>
    <row r="1124" spans="55:67" ht="12.75">
      <c r="BC1124" s="54"/>
      <c r="BD1124" s="54"/>
      <c r="BE1124" s="301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</row>
    <row r="1125" spans="55:67" ht="12.75">
      <c r="BC1125" s="54"/>
      <c r="BD1125" s="54"/>
      <c r="BE1125" s="301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</row>
    <row r="1126" spans="55:67" ht="12.75">
      <c r="BC1126" s="54"/>
      <c r="BD1126" s="54"/>
      <c r="BE1126" s="301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</row>
    <row r="1127" spans="55:67" ht="12.75">
      <c r="BC1127" s="54"/>
      <c r="BD1127" s="54"/>
      <c r="BE1127" s="301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</row>
    <row r="1128" spans="55:67" ht="12.75">
      <c r="BC1128" s="54"/>
      <c r="BD1128" s="54"/>
      <c r="BE1128" s="301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</row>
    <row r="1129" spans="55:67" ht="12.75">
      <c r="BC1129" s="54"/>
      <c r="BD1129" s="54"/>
      <c r="BE1129" s="301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</row>
    <row r="1130" spans="55:67" ht="12.75">
      <c r="BC1130" s="54"/>
      <c r="BD1130" s="54"/>
      <c r="BE1130" s="301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</row>
    <row r="1131" spans="55:67" ht="12.75">
      <c r="BC1131" s="54"/>
      <c r="BD1131" s="54"/>
      <c r="BE1131" s="301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</row>
    <row r="1132" spans="55:67" ht="12.75">
      <c r="BC1132" s="54"/>
      <c r="BD1132" s="54"/>
      <c r="BE1132" s="301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</row>
    <row r="1133" spans="55:67" ht="12.75">
      <c r="BC1133" s="54"/>
      <c r="BD1133" s="54"/>
      <c r="BE1133" s="301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</row>
    <row r="1134" spans="55:67" ht="12.75">
      <c r="BC1134" s="54"/>
      <c r="BD1134" s="54"/>
      <c r="BE1134" s="301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</row>
    <row r="1135" spans="55:67" ht="12.75">
      <c r="BC1135" s="54"/>
      <c r="BD1135" s="54"/>
      <c r="BE1135" s="301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</row>
    <row r="1136" spans="55:67" ht="12.75">
      <c r="BC1136" s="54"/>
      <c r="BD1136" s="54"/>
      <c r="BE1136" s="301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</row>
    <row r="1137" spans="55:67" ht="12.75">
      <c r="BC1137" s="54"/>
      <c r="BD1137" s="54"/>
      <c r="BE1137" s="301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</row>
    <row r="1138" spans="55:67" ht="12.75">
      <c r="BC1138" s="54"/>
      <c r="BD1138" s="54"/>
      <c r="BE1138" s="301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</row>
    <row r="1139" spans="55:67" ht="12.75">
      <c r="BC1139" s="54"/>
      <c r="BD1139" s="54"/>
      <c r="BE1139" s="301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</row>
    <row r="1140" spans="55:67" ht="12.75">
      <c r="BC1140" s="54"/>
      <c r="BD1140" s="54"/>
      <c r="BE1140" s="301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</row>
    <row r="1141" spans="55:67" ht="12.75">
      <c r="BC1141" s="54"/>
      <c r="BD1141" s="54"/>
      <c r="BE1141" s="301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</row>
    <row r="1142" spans="55:67" ht="12.75">
      <c r="BC1142" s="54"/>
      <c r="BD1142" s="54"/>
      <c r="BE1142" s="301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</row>
    <row r="1143" spans="55:67" ht="12.75">
      <c r="BC1143" s="54"/>
      <c r="BD1143" s="54"/>
      <c r="BE1143" s="301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</row>
    <row r="1144" spans="55:67" ht="12.75">
      <c r="BC1144" s="54"/>
      <c r="BD1144" s="54"/>
      <c r="BE1144" s="301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</row>
    <row r="1145" spans="55:67" ht="12.75">
      <c r="BC1145" s="54"/>
      <c r="BD1145" s="54"/>
      <c r="BE1145" s="301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</row>
    <row r="1146" spans="55:67" ht="12.75">
      <c r="BC1146" s="54"/>
      <c r="BD1146" s="54"/>
      <c r="BE1146" s="301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</row>
    <row r="1147" spans="55:67" ht="12.75">
      <c r="BC1147" s="54"/>
      <c r="BD1147" s="54"/>
      <c r="BE1147" s="301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</row>
    <row r="1148" spans="55:67" ht="12.75">
      <c r="BC1148" s="54"/>
      <c r="BD1148" s="54"/>
      <c r="BE1148" s="301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</row>
    <row r="1149" spans="55:67" ht="12.75">
      <c r="BC1149" s="54"/>
      <c r="BD1149" s="54"/>
      <c r="BE1149" s="301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</row>
    <row r="1150" spans="55:67" ht="12.75">
      <c r="BC1150" s="54"/>
      <c r="BD1150" s="54"/>
      <c r="BE1150" s="301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</row>
    <row r="1151" spans="55:67" ht="12.75">
      <c r="BC1151" s="54"/>
      <c r="BD1151" s="54"/>
      <c r="BE1151" s="301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</row>
    <row r="1152" spans="55:67" ht="12.75">
      <c r="BC1152" s="54"/>
      <c r="BD1152" s="54"/>
      <c r="BE1152" s="301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</row>
    <row r="1153" spans="55:67" ht="12.75">
      <c r="BC1153" s="54"/>
      <c r="BD1153" s="54"/>
      <c r="BE1153" s="301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</row>
    <row r="1154" spans="55:67" ht="12.75">
      <c r="BC1154" s="54"/>
      <c r="BD1154" s="54"/>
      <c r="BE1154" s="301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</row>
    <row r="1155" spans="55:67" ht="12.75"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</row>
    <row r="1156" spans="55:67" ht="12.75"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</row>
    <row r="1157" spans="55:67" ht="12.75"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</row>
    <row r="1158" spans="55:67" ht="12.75"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</row>
    <row r="1159" spans="55:67" ht="12.75"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</row>
    <row r="1160" spans="55:67" ht="12.75"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</row>
    <row r="1161" spans="55:67" ht="12.75"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</row>
    <row r="1162" spans="55:67" ht="12.75"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</row>
    <row r="1163" spans="55:67" ht="12.75"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</row>
    <row r="1164" spans="55:67" ht="12.75"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</row>
    <row r="1165" spans="55:67" ht="12.75"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</row>
    <row r="1166" spans="55:67" ht="12.75"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</row>
    <row r="1167" spans="55:67" ht="12.75"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</row>
    <row r="1168" spans="55:67" ht="12.75"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</row>
    <row r="1169" spans="55:67" ht="12.75"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</row>
    <row r="1170" spans="55:67" ht="12.75"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</row>
    <row r="1171" spans="55:67" ht="12.75"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</row>
    <row r="1172" spans="55:67" ht="12.75"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</row>
    <row r="1173" spans="55:67" ht="12.75"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</row>
    <row r="1174" spans="55:67" ht="12.75"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</row>
    <row r="1175" spans="55:67" ht="12.75"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</row>
    <row r="1176" spans="55:67" ht="12.75"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</row>
    <row r="1177" spans="55:67" ht="12.75"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</row>
    <row r="1178" spans="55:67" ht="12.75"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</row>
    <row r="1179" spans="55:67" ht="12.75"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</row>
    <row r="1180" spans="55:67" ht="12.75"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</row>
    <row r="1181" spans="55:67" ht="12.75"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</row>
    <row r="1182" spans="55:67" ht="12.75"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</row>
    <row r="1183" spans="55:67" ht="12.75"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</row>
    <row r="1184" spans="55:67" ht="12.75"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</row>
    <row r="1185" spans="55:67" ht="12.75"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</row>
    <row r="1186" spans="55:67" ht="12.75"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</row>
    <row r="1187" spans="55:67" ht="12.75"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</row>
    <row r="1188" spans="55:67" ht="12.75"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</row>
    <row r="1189" spans="55:67" ht="12.75"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</row>
    <row r="1190" spans="55:67" ht="12.75"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</row>
    <row r="1191" spans="55:67" ht="12.75"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</row>
    <row r="1192" spans="55:67" ht="12.75"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</row>
    <row r="1193" spans="55:67" ht="12.75"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</row>
    <row r="1194" spans="55:67" ht="12.75"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</row>
    <row r="1195" spans="55:67" ht="12.75"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</row>
    <row r="1196" spans="55:67" ht="12.75"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</row>
    <row r="1197" spans="55:67" ht="12.75"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</row>
    <row r="1198" spans="55:67" ht="12.75"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</row>
    <row r="1199" spans="55:67" ht="12.75"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</row>
    <row r="1200" spans="55:67" ht="12.75"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</row>
    <row r="1201" spans="55:67" ht="12.75"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</row>
    <row r="1202" spans="55:67" ht="12.75"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</row>
    <row r="1203" spans="55:67" ht="12.75"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</row>
    <row r="1204" spans="55:67" ht="12.75"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</row>
    <row r="1205" spans="55:67" ht="12.75"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</row>
    <row r="1206" spans="55:67" ht="12.75"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</row>
    <row r="1207" spans="55:67" ht="12.75"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</row>
    <row r="1208" spans="55:67" ht="12.75"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</row>
    <row r="1209" spans="55:67" ht="12.75"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</row>
    <row r="1210" spans="55:67" ht="12.75"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</row>
    <row r="1211" spans="55:67" ht="12.75"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</row>
    <row r="1212" spans="55:67" ht="12.75"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</row>
    <row r="1213" spans="55:67" ht="12.75"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</row>
    <row r="1214" spans="55:67" ht="12.75"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</row>
    <row r="1215" spans="55:67" ht="12.75"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</row>
    <row r="1216" spans="55:67" ht="12.75"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</row>
    <row r="1217" spans="55:67" ht="12.75"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</row>
    <row r="1218" spans="55:67" ht="12.75"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</row>
    <row r="1219" spans="55:67" ht="12.75"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</row>
    <row r="1220" spans="55:67" ht="12.75"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</row>
    <row r="1221" spans="55:67" ht="12.75"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</row>
    <row r="1222" spans="55:67" ht="12.75"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</row>
    <row r="1223" spans="55:67" ht="12.75"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</row>
    <row r="1224" spans="55:67" ht="12.75"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</row>
    <row r="1225" spans="55:67" ht="12.75"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</row>
    <row r="1226" spans="55:67" ht="12.75"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</row>
    <row r="1227" spans="55:67" ht="12.75"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</row>
    <row r="1228" spans="55:67" ht="12.75"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</row>
    <row r="1229" spans="55:67" ht="12.75"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</row>
    <row r="1230" spans="55:67" ht="12.75"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</row>
    <row r="1231" spans="55:67" ht="12.75"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</row>
    <row r="1232" spans="55:67" ht="12.75"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</row>
    <row r="1233" spans="55:67" ht="12.75"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</row>
    <row r="1234" spans="55:67" ht="12.75"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</row>
    <row r="1235" spans="55:67" ht="12.75"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</row>
    <row r="1236" spans="55:67" ht="12.75"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</row>
    <row r="1237" spans="55:67" ht="12.75"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</row>
  </sheetData>
  <sheetProtection password="CCE3" sheet="1" objects="1" scenarios="1"/>
  <mergeCells count="123">
    <mergeCell ref="L9:M9"/>
    <mergeCell ref="P9:Q9"/>
    <mergeCell ref="B3:C3"/>
    <mergeCell ref="AB98:AB99"/>
    <mergeCell ref="AA98:AA99"/>
    <mergeCell ref="AC98:AD98"/>
    <mergeCell ref="AB51:AC54"/>
    <mergeCell ref="I9:J9"/>
    <mergeCell ref="R12:S12"/>
    <mergeCell ref="U10:U11"/>
    <mergeCell ref="P7:Q7"/>
    <mergeCell ref="AE98:AE99"/>
    <mergeCell ref="AF98:AJ98"/>
    <mergeCell ref="AN56:AP56"/>
    <mergeCell ref="AD85:AE85"/>
    <mergeCell ref="AC75:AD75"/>
    <mergeCell ref="AC69:AD69"/>
    <mergeCell ref="AC72:AD72"/>
    <mergeCell ref="AL57:AL58"/>
    <mergeCell ref="AG57:AG58"/>
    <mergeCell ref="AH57:AH58"/>
    <mergeCell ref="AI57:AI58"/>
    <mergeCell ref="AJ57:AJ58"/>
    <mergeCell ref="AL52:AL54"/>
    <mergeCell ref="AG52:AG54"/>
    <mergeCell ref="AI52:AI54"/>
    <mergeCell ref="AJ52:AJ54"/>
    <mergeCell ref="AH52:AH54"/>
    <mergeCell ref="AQ65:AR65"/>
    <mergeCell ref="AI65:AJ65"/>
    <mergeCell ref="AK65:AL65"/>
    <mergeCell ref="AM65:AN65"/>
    <mergeCell ref="AO65:AP65"/>
    <mergeCell ref="AE52:AE54"/>
    <mergeCell ref="AK52:AK54"/>
    <mergeCell ref="AK57:AK58"/>
    <mergeCell ref="AE57:AE58"/>
    <mergeCell ref="AF57:AF58"/>
    <mergeCell ref="AX33:AX35"/>
    <mergeCell ref="AT33:AT35"/>
    <mergeCell ref="AU33:AU35"/>
    <mergeCell ref="AV33:AV35"/>
    <mergeCell ref="AW33:AW35"/>
    <mergeCell ref="AK19:AK21"/>
    <mergeCell ref="AQ33:AQ35"/>
    <mergeCell ref="AR33:AR35"/>
    <mergeCell ref="AS33:AS35"/>
    <mergeCell ref="AH42:AH46"/>
    <mergeCell ref="AD52:AD54"/>
    <mergeCell ref="AL43:AL46"/>
    <mergeCell ref="AK43:AK46"/>
    <mergeCell ref="AI41:AI46"/>
    <mergeCell ref="AJ41:AL42"/>
    <mergeCell ref="AJ43:AJ46"/>
    <mergeCell ref="AE42:AE46"/>
    <mergeCell ref="AE41:AH41"/>
    <mergeCell ref="AF52:AF54"/>
    <mergeCell ref="V10:V11"/>
    <mergeCell ref="AC10:AC11"/>
    <mergeCell ref="C48:D48"/>
    <mergeCell ref="AF42:AG43"/>
    <mergeCell ref="AF44:AF46"/>
    <mergeCell ref="AG44:AG46"/>
    <mergeCell ref="AC43:AC46"/>
    <mergeCell ref="AD41:AD46"/>
    <mergeCell ref="AB41:AC42"/>
    <mergeCell ref="AB43:AB46"/>
    <mergeCell ref="M19:Q19"/>
    <mergeCell ref="M10:N10"/>
    <mergeCell ref="M12:N12"/>
    <mergeCell ref="M43:Q43"/>
    <mergeCell ref="C27:D27"/>
    <mergeCell ref="C24:D24"/>
    <mergeCell ref="C25:D25"/>
    <mergeCell ref="C28:D28"/>
    <mergeCell ref="K8:L8"/>
    <mergeCell ref="M93:Q93"/>
    <mergeCell ref="AH10:AH11"/>
    <mergeCell ref="Z19:Z21"/>
    <mergeCell ref="AD19:AD21"/>
    <mergeCell ref="AE19:AE21"/>
    <mergeCell ref="AF19:AF21"/>
    <mergeCell ref="AC68:AD68"/>
    <mergeCell ref="AG65:AH65"/>
    <mergeCell ref="AB57:AC58"/>
    <mergeCell ref="AB56:AC56"/>
    <mergeCell ref="W63:W64"/>
    <mergeCell ref="X63:X64"/>
    <mergeCell ref="AC65:AD65"/>
    <mergeCell ref="AC66:AD66"/>
    <mergeCell ref="AJ51:AL51"/>
    <mergeCell ref="AD51:AE51"/>
    <mergeCell ref="AF51:AI51"/>
    <mergeCell ref="AB55:AC55"/>
    <mergeCell ref="AD57:AD58"/>
    <mergeCell ref="C74:D74"/>
    <mergeCell ref="C76:D76"/>
    <mergeCell ref="D62:E62"/>
    <mergeCell ref="C77:D77"/>
    <mergeCell ref="C49:D49"/>
    <mergeCell ref="V63:V64"/>
    <mergeCell ref="C51:D51"/>
    <mergeCell ref="C52:D52"/>
    <mergeCell ref="S55:S56"/>
    <mergeCell ref="AF10:AF11"/>
    <mergeCell ref="U19:U21"/>
    <mergeCell ref="V19:V21"/>
    <mergeCell ref="X19:X21"/>
    <mergeCell ref="M68:Q68"/>
    <mergeCell ref="C73:D73"/>
    <mergeCell ref="AA10:AA11"/>
    <mergeCell ref="Y10:Y11"/>
    <mergeCell ref="Z10:Z11"/>
    <mergeCell ref="W67:X67"/>
    <mergeCell ref="C124:D124"/>
    <mergeCell ref="C125:D125"/>
    <mergeCell ref="C127:D127"/>
    <mergeCell ref="C128:D128"/>
    <mergeCell ref="M119:Q119"/>
    <mergeCell ref="C98:D98"/>
    <mergeCell ref="C99:D99"/>
    <mergeCell ref="C101:D101"/>
    <mergeCell ref="C102:D102"/>
  </mergeCells>
  <dataValidations count="1">
    <dataValidation type="textLength" allowBlank="1" showInputMessage="1" showErrorMessage="1" sqref="P7:Q7 M12:N12">
      <formula1>6</formula1>
      <formula2>6</formula2>
    </dataValidation>
  </dataValidations>
  <printOptions/>
  <pageMargins left="0.2" right="0" top="0.25" bottom="0.17" header="0.25" footer="0.17"/>
  <pageSetup fitToHeight="0" fitToWidth="1" horizontalDpi="180" verticalDpi="18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ovid</dc:creator>
  <cp:keywords/>
  <dc:description/>
  <cp:lastModifiedBy>Stat3</cp:lastModifiedBy>
  <cp:lastPrinted>2020-07-23T11:41:04Z</cp:lastPrinted>
  <dcterms:created xsi:type="dcterms:W3CDTF">2001-03-21T18:40:48Z</dcterms:created>
  <dcterms:modified xsi:type="dcterms:W3CDTF">2024-02-20T09:21:11Z</dcterms:modified>
  <cp:category/>
  <cp:version/>
  <cp:contentType/>
  <cp:contentStatus/>
</cp:coreProperties>
</file>