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Gaby_telemunca\Raportari_epidemio\2023\Compartiment Promovarea Sanatatii\Stomatologie\2023\Machete raportari\"/>
    </mc:Choice>
  </mc:AlternateContent>
  <xr:revisionPtr revIDLastSave="0" documentId="13_ncr:1_{B9CFFBE9-2AF6-4782-9651-39319F4DA4BC}" xr6:coauthVersionLast="47" xr6:coauthVersionMax="47" xr10:uidLastSave="{00000000-0000-0000-0000-000000000000}"/>
  <bookViews>
    <workbookView xWindow="-120" yWindow="-120" windowWidth="29040" windowHeight="15840" xr2:uid="{1E919E64-5223-49C2-A26B-CFEB9FEFF0FA}"/>
  </bookViews>
  <sheets>
    <sheet name="STOMATOLOGIE" sheetId="1" r:id="rId1"/>
  </sheets>
  <definedNames>
    <definedName name="_xlnm.Print_Area" localSheetId="0">STOMATOLOGIE!$A$1:$R$130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E2" i="1"/>
  <c r="G128" i="1"/>
  <c r="G125" i="1"/>
  <c r="H125" i="1"/>
  <c r="E128" i="1"/>
  <c r="E125" i="1"/>
  <c r="C26" i="1"/>
  <c r="D28" i="1"/>
  <c r="G122" i="1"/>
  <c r="E122" i="1" s="1"/>
  <c r="H122" i="1"/>
  <c r="F122" i="1" s="1"/>
  <c r="N122" i="1"/>
  <c r="J122" i="1"/>
  <c r="M28" i="1"/>
  <c r="F48" i="1"/>
  <c r="F60" i="1"/>
  <c r="F90" i="1"/>
  <c r="F80" i="1"/>
  <c r="F51" i="1"/>
  <c r="E123" i="1"/>
  <c r="E124" i="1"/>
  <c r="F123" i="1"/>
  <c r="E129" i="1"/>
  <c r="F124" i="1"/>
  <c r="N128" i="1"/>
  <c r="F128" i="1"/>
  <c r="F130" i="1"/>
  <c r="J125" i="1"/>
  <c r="F125" i="1"/>
  <c r="F127" i="1"/>
  <c r="E126" i="1"/>
  <c r="F126" i="1"/>
  <c r="R128" i="1"/>
  <c r="C11" i="1"/>
  <c r="I122" i="1"/>
  <c r="G28" i="1"/>
  <c r="G34" i="1" s="1"/>
  <c r="Q125" i="1"/>
  <c r="Q128" i="1"/>
  <c r="E28" i="1"/>
  <c r="F28" i="1"/>
  <c r="E31" i="1"/>
  <c r="G31" i="1"/>
  <c r="D31" i="1"/>
  <c r="C31" i="1"/>
  <c r="P28" i="1"/>
  <c r="N28" i="1"/>
  <c r="N31" i="1"/>
  <c r="M31" i="1"/>
  <c r="E127" i="1"/>
  <c r="E17" i="1"/>
  <c r="G17" i="1"/>
  <c r="E130" i="1"/>
  <c r="F129" i="1"/>
  <c r="P128" i="1"/>
  <c r="O128" i="1"/>
  <c r="M128" i="1"/>
  <c r="L128" i="1"/>
  <c r="K128" i="1"/>
  <c r="J128" i="1"/>
  <c r="I128" i="1"/>
  <c r="H128" i="1"/>
  <c r="R125" i="1"/>
  <c r="P125" i="1"/>
  <c r="O125" i="1"/>
  <c r="N125" i="1"/>
  <c r="M125" i="1"/>
  <c r="L125" i="1"/>
  <c r="K125" i="1"/>
  <c r="I125" i="1"/>
  <c r="R122" i="1"/>
  <c r="Q122" i="1"/>
  <c r="P122" i="1"/>
  <c r="O122" i="1"/>
  <c r="M122" i="1"/>
  <c r="L122" i="1"/>
  <c r="K122" i="1"/>
  <c r="F113" i="1"/>
  <c r="F112" i="1"/>
  <c r="F109" i="1"/>
  <c r="F107" i="1"/>
  <c r="F106" i="1"/>
  <c r="F104" i="1"/>
  <c r="F101" i="1"/>
  <c r="F100" i="1"/>
  <c r="F99" i="1"/>
  <c r="F97" i="1"/>
  <c r="F94" i="1"/>
  <c r="F93" i="1"/>
  <c r="F88" i="1"/>
  <c r="F85" i="1"/>
  <c r="F83" i="1"/>
  <c r="F74" i="1"/>
  <c r="F72" i="1"/>
  <c r="F71" i="1"/>
  <c r="F69" i="1"/>
  <c r="F67" i="1"/>
  <c r="F65" i="1"/>
  <c r="F61" i="1"/>
  <c r="F59" i="1"/>
  <c r="F50" i="1"/>
  <c r="F49" i="1"/>
  <c r="F47" i="1"/>
  <c r="F46" i="1"/>
  <c r="F45" i="1"/>
  <c r="F44" i="1"/>
  <c r="F43" i="1"/>
  <c r="F42" i="1"/>
  <c r="P31" i="1"/>
  <c r="L31" i="1" s="1"/>
  <c r="P34" i="1"/>
  <c r="O28" i="1"/>
  <c r="O31" i="1"/>
  <c r="M34" i="1"/>
  <c r="F31" i="1"/>
  <c r="L33" i="1"/>
  <c r="C33" i="1"/>
  <c r="L32" i="1"/>
  <c r="C32" i="1"/>
  <c r="L30" i="1"/>
  <c r="C30" i="1"/>
  <c r="L29" i="1"/>
  <c r="C29" i="1"/>
  <c r="L28" i="1" l="1"/>
  <c r="L34" i="1" s="1"/>
  <c r="O34" i="1"/>
  <c r="E34" i="1"/>
  <c r="F34" i="1"/>
  <c r="C28" i="1"/>
  <c r="C34" i="1" s="1"/>
  <c r="N34" i="1"/>
  <c r="D34" i="1"/>
  <c r="G118" i="1"/>
  <c r="O118" i="1" s="1"/>
  <c r="G116" i="1"/>
  <c r="E1" i="1" l="1"/>
  <c r="M1" i="1" s="1"/>
  <c r="E3" i="1"/>
  <c r="M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 28</author>
  </authors>
  <commentList>
    <comment ref="E13" authorId="0" shapeId="0" xr:uid="{FD748510-1036-424E-9FA4-0741A14EF211}">
      <text>
        <r>
          <rPr>
            <sz val="9"/>
            <color indexed="81"/>
            <rFont val="Tahoma"/>
            <family val="2"/>
          </rPr>
          <t xml:space="preserve">Completati toate campurile cu "0" sau "1"
</t>
        </r>
      </text>
    </comment>
    <comment ref="G13" authorId="0" shapeId="0" xr:uid="{EB90EE0A-C01F-4C81-A183-64298DA0DD8E}">
      <text>
        <r>
          <rPr>
            <sz val="9"/>
            <color indexed="81"/>
            <rFont val="Tahoma"/>
            <family val="2"/>
          </rPr>
          <t xml:space="preserve">Completati toate campurile cu "0" sau "1"
</t>
        </r>
      </text>
    </comment>
  </commentList>
</comments>
</file>

<file path=xl/sharedStrings.xml><?xml version="1.0" encoding="utf-8"?>
<sst xmlns="http://schemas.openxmlformats.org/spreadsheetml/2006/main" count="365" uniqueCount="226">
  <si>
    <t>DSP IASI</t>
  </si>
  <si>
    <t>STOM</t>
  </si>
  <si>
    <t>STOM2023</t>
  </si>
  <si>
    <t>Compartimentul de Evaluare şi Promovare a Sănătăţii</t>
  </si>
  <si>
    <t xml:space="preserve">CENTRALIZATORUL   ACTIVITATII,  MORBIDITATII  -   PERSONAL </t>
  </si>
  <si>
    <t>tel./ fax: 0232 210 900</t>
  </si>
  <si>
    <t>e-mail:  raportarips@dspiasi.ro</t>
  </si>
  <si>
    <t xml:space="preserve">ANUL </t>
  </si>
  <si>
    <t>U</t>
  </si>
  <si>
    <t>MUNICIPIUL IASI</t>
  </si>
  <si>
    <t>site:  www.dspiasi.ro</t>
  </si>
  <si>
    <t>R</t>
  </si>
  <si>
    <t>MUNICIPIUL PASCANI</t>
  </si>
  <si>
    <t>ORAS HARLAU</t>
  </si>
  <si>
    <t xml:space="preserve">UNITATEA  </t>
  </si>
  <si>
    <t>ORAS PODU ILOAIEI</t>
  </si>
  <si>
    <t>Cod reg. unic cab. medicale</t>
  </si>
  <si>
    <t>CODUL FISCAL</t>
  </si>
  <si>
    <t>CIF</t>
  </si>
  <si>
    <t>ORAS TARGU FRUMOS</t>
  </si>
  <si>
    <t>Adresa</t>
  </si>
  <si>
    <t>A. I. CUZA</t>
  </si>
  <si>
    <t>Municipiul/ Oras/ Comuna</t>
  </si>
  <si>
    <t>Telefon</t>
  </si>
  <si>
    <t>ANDRIESENI</t>
  </si>
  <si>
    <t>Mediul U/ R</t>
  </si>
  <si>
    <t>Email</t>
  </si>
  <si>
    <t>ARONEANU</t>
  </si>
  <si>
    <t>CONTRACT CAS</t>
  </si>
  <si>
    <t>BALS</t>
  </si>
  <si>
    <t>DA= 1 NU = 0</t>
  </si>
  <si>
    <t>BALTATI</t>
  </si>
  <si>
    <t>PRIVAT</t>
  </si>
  <si>
    <t>BELCESTI</t>
  </si>
  <si>
    <t>TEHNICA DENTARA</t>
  </si>
  <si>
    <t>BARNOVA</t>
  </si>
  <si>
    <t xml:space="preserve"> RADIOLOGIE</t>
  </si>
  <si>
    <t>BIVOLARI</t>
  </si>
  <si>
    <t>BRAESTI</t>
  </si>
  <si>
    <t>MEDIC   COORDONATOR</t>
  </si>
  <si>
    <t>BUTEA</t>
  </si>
  <si>
    <t>COD PARAFA</t>
  </si>
  <si>
    <t>CEPLENITA</t>
  </si>
  <si>
    <t>CIOHORANI</t>
  </si>
  <si>
    <t>DATE  CUMULATATE SUCCESIV - TRIM1 + TRIM2 + TRIM3 + TRIM4 
POTRIVIT MOMENTULUI CAND SE FACE RAPORTAREA</t>
  </si>
  <si>
    <t>CIORTESTI</t>
  </si>
  <si>
    <t>CIUREA</t>
  </si>
  <si>
    <t>COARNELE CAPREI</t>
  </si>
  <si>
    <t xml:space="preserve">1. CONSULTATII </t>
  </si>
  <si>
    <t>2. TRATAMENTE</t>
  </si>
  <si>
    <t>COMARNA</t>
  </si>
  <si>
    <t>COSTESTI</t>
  </si>
  <si>
    <t>CONSULTATII STOMATOLOGICE</t>
  </si>
  <si>
    <t>TOTAL 
AN</t>
  </si>
  <si>
    <t>TRIM I</t>
  </si>
  <si>
    <t>TRIM II</t>
  </si>
  <si>
    <t>TRIM III</t>
  </si>
  <si>
    <t>TRIM IV</t>
  </si>
  <si>
    <t>TRATAMENTE 
STOMATOLOGICE</t>
  </si>
  <si>
    <t>COSTULENI</t>
  </si>
  <si>
    <r>
      <t xml:space="preserve">PENTRU LOCUITORII DIN </t>
    </r>
    <r>
      <rPr>
        <b/>
        <sz val="12"/>
        <color theme="1"/>
        <rFont val="Arial"/>
        <family val="2"/>
        <charset val="238"/>
      </rPr>
      <t>URBAN</t>
    </r>
  </si>
  <si>
    <t>COTNARI</t>
  </si>
  <si>
    <t xml:space="preserve">                                    ADULTI</t>
  </si>
  <si>
    <t>COZMESTI</t>
  </si>
  <si>
    <t xml:space="preserve">                                    COPII</t>
  </si>
  <si>
    <t>CRISTESTI</t>
  </si>
  <si>
    <r>
      <t xml:space="preserve">PENTRU LOCUITORII DIN </t>
    </r>
    <r>
      <rPr>
        <b/>
        <sz val="12"/>
        <color theme="1"/>
        <rFont val="Arial"/>
        <family val="2"/>
        <charset val="238"/>
      </rPr>
      <t>RURAL</t>
    </r>
  </si>
  <si>
    <t>CUCUTENI</t>
  </si>
  <si>
    <t>DAGITA</t>
  </si>
  <si>
    <t>DELENI</t>
  </si>
  <si>
    <t>TOTAL CONSULTATII</t>
  </si>
  <si>
    <t>TOTAL TRATAMENTE</t>
  </si>
  <si>
    <t>DOBROVAT</t>
  </si>
  <si>
    <t>DOLHESTI</t>
  </si>
  <si>
    <t>3. MORBIDITATE</t>
  </si>
  <si>
    <t>DUMESTI</t>
  </si>
  <si>
    <t>ERBICENI</t>
  </si>
  <si>
    <t>CAZURI NOI DE IMBOLNAVIRE</t>
  </si>
  <si>
    <t>Codul din Revizia a 10- a O.M.S.</t>
  </si>
  <si>
    <t>TOTAL</t>
  </si>
  <si>
    <t>sub 1 an</t>
  </si>
  <si>
    <t xml:space="preserve"> 1 - 14 ani</t>
  </si>
  <si>
    <t>15 - 64 ani</t>
  </si>
  <si>
    <t>65 ani si peste</t>
  </si>
  <si>
    <t>FANTANELE</t>
  </si>
  <si>
    <t>Tulburari de odontogenezasi de eruptie</t>
  </si>
  <si>
    <t>K00</t>
  </si>
  <si>
    <t>FOCURI</t>
  </si>
  <si>
    <t>Carii dentare</t>
  </si>
  <si>
    <t>K02</t>
  </si>
  <si>
    <t>GOLAIESTI</t>
  </si>
  <si>
    <t>Alte boli ale tesutului dentar dur</t>
  </si>
  <si>
    <t>K03</t>
  </si>
  <si>
    <t>GORBAN</t>
  </si>
  <si>
    <t>Afect. ale gingiei si crestei alveolare edentale</t>
  </si>
  <si>
    <t>K04 - K06</t>
  </si>
  <si>
    <t>GRAJDURI</t>
  </si>
  <si>
    <t>Anomalii dento-faciale (inclusiv ocluzia)</t>
  </si>
  <si>
    <t>K07</t>
  </si>
  <si>
    <t>GROPNITA</t>
  </si>
  <si>
    <t>Alte boli ale maxilarelor</t>
  </si>
  <si>
    <t>K10</t>
  </si>
  <si>
    <t>GROZESTI</t>
  </si>
  <si>
    <t>Bolile glandelor salivare</t>
  </si>
  <si>
    <t>K11</t>
  </si>
  <si>
    <t>HALAUCESTI</t>
  </si>
  <si>
    <t>Stomatitele si afectiunile inrudite</t>
  </si>
  <si>
    <t>K12</t>
  </si>
  <si>
    <t>HARMANESTI</t>
  </si>
  <si>
    <t>Alte boli ale buzelor si mucoasei bucale</t>
  </si>
  <si>
    <t>K13</t>
  </si>
  <si>
    <t>HELESTENI</t>
  </si>
  <si>
    <t>Bolile limbii</t>
  </si>
  <si>
    <t>K14</t>
  </si>
  <si>
    <t>HOLBOCA</t>
  </si>
  <si>
    <t>HORLESTI</t>
  </si>
  <si>
    <t>4. INTERVENTII CHIRURGICALE</t>
  </si>
  <si>
    <t>ION NECULCE</t>
  </si>
  <si>
    <t>IPATELE</t>
  </si>
  <si>
    <t>INTERVENTII CHIRURGICALE</t>
  </si>
  <si>
    <t>COD O.M.S.</t>
  </si>
  <si>
    <t>0 - 4 ani</t>
  </si>
  <si>
    <t>15 - 14 ani</t>
  </si>
  <si>
    <t>15 - 39 ani</t>
  </si>
  <si>
    <t>40 - 59 ani</t>
  </si>
  <si>
    <t>60 ani si peste</t>
  </si>
  <si>
    <t>LESPEZI</t>
  </si>
  <si>
    <t>Extractia si restaurarea dintilor</t>
  </si>
  <si>
    <t>LETCANI</t>
  </si>
  <si>
    <t>Extractia instrumentala (cu clestele) a dintilor</t>
  </si>
  <si>
    <t>LUNGANI</t>
  </si>
  <si>
    <t>Extractia chirurgicala a dintilor:
  - Extractia unei radacini intraosoase cu odontotomie sau lambou gingival
  - Extractia unui dinte traumatizat</t>
  </si>
  <si>
    <t>MADARJAC</t>
  </si>
  <si>
    <t>Restaurarea prin obturatie a dintelui cu prepararea cavitatii</t>
  </si>
  <si>
    <t>MIRCESTI</t>
  </si>
  <si>
    <t>Restaurarea dintelui prin reconstituire metalica turnatare; reconstituire metalica din aur</t>
  </si>
  <si>
    <t>MIRONEASA</t>
  </si>
  <si>
    <t>Alte restaurari dentare:
   coroane: ceramica, aur 
   punte fixa</t>
  </si>
  <si>
    <t>MIROSLAVA</t>
  </si>
  <si>
    <t>Replantarea dintilor</t>
  </si>
  <si>
    <t>MIROSLOVESTI</t>
  </si>
  <si>
    <t>Implant dentar in scop protetic
   implant endoosos</t>
  </si>
  <si>
    <t>MOGOSESTI SIRET</t>
  </si>
  <si>
    <t>Rezectia apicala si terapia ebdodontala a canalului radicular, obturatia canalului radicular, pulpectomia, extirparea nervului</t>
  </si>
  <si>
    <t>MOSNA</t>
  </si>
  <si>
    <t>ALTE INTERVENTII PE GINGIE SI ALVEOLA</t>
  </si>
  <si>
    <t>MOTCA</t>
  </si>
  <si>
    <t>Incizia marginii gingivale si perete alveolar
       drenajul abcesului dentar
       drenajul camerei pulpare</t>
  </si>
  <si>
    <t>MOVILENI</t>
  </si>
  <si>
    <t>Gingivoplastia  cu grefa de os sau tesut moale</t>
  </si>
  <si>
    <t>OTELENI</t>
  </si>
  <si>
    <t>Alte interventii pe gingie
       chiuretajul paradontal, sutura gingiei
       extirparea unui epulis sau granulom paradontal</t>
  </si>
  <si>
    <t>PLUGARI</t>
  </si>
  <si>
    <t>Extirparea tumorilor de cauza dentara
      chistul dentar,  odontomul</t>
  </si>
  <si>
    <t>POPESTI</t>
  </si>
  <si>
    <t>Alveoloplastia
       alveolectomia,   plastia santurilor vestibulare
       regularizarea de creasta alveolara</t>
  </si>
  <si>
    <t>POPRICANI</t>
  </si>
  <si>
    <t>Descoperirea chirurgicala a unui dinte neerupt</t>
  </si>
  <si>
    <t>PRISACANI</t>
  </si>
  <si>
    <t>Aplicatia de dispozitive ortodontice
       bare in arc,   ancoraj in scop ortodontice
       obturator,     gutiera dentara</t>
  </si>
  <si>
    <t>PROBOTA</t>
  </si>
  <si>
    <t>Alte interventii ortodontice
        echilibrarea  - refacerea arcadei dentare</t>
  </si>
  <si>
    <t>RACHITENI</t>
  </si>
  <si>
    <t>Alte interventii dentare</t>
  </si>
  <si>
    <t>RADUCANENI</t>
  </si>
  <si>
    <t>Operatii pe limba</t>
  </si>
  <si>
    <t>REDIU</t>
  </si>
  <si>
    <t>Excizia sau extirparea de leziuni ale limbii
        excizia unei tumori benigne     frenectomia
  Exclude : frenectomia limbii (5.258)</t>
  </si>
  <si>
    <t>ROMANESTI</t>
  </si>
  <si>
    <t>Glosectomie partiala
        glosectomia neclasificata, rezectia segmentara a limbii</t>
  </si>
  <si>
    <t>ROSCANI</t>
  </si>
  <si>
    <t>Glosectomia totala</t>
  </si>
  <si>
    <t>RUGINOASA</t>
  </si>
  <si>
    <t>Glosectomia radicala
        extirparea exceptionala a limbii si obrazului</t>
  </si>
  <si>
    <t>SCANTEIA</t>
  </si>
  <si>
    <t>Refacerea limbii si glosoplastia
        cu lambou pediculat,   sutura la tegumente
        debridarea,    grefa cu piele sau mucoasa</t>
  </si>
  <si>
    <t>SCHEIA</t>
  </si>
  <si>
    <t>Frenotomia linguala</t>
  </si>
  <si>
    <t>SCHITU DUCA</t>
  </si>
  <si>
    <t>Alte interventii pe limba
        incizie si drenaj</t>
  </si>
  <si>
    <t>SCOBINTI</t>
  </si>
  <si>
    <t>SINESTI</t>
  </si>
  <si>
    <t>SE  COMPLETEAZA   SEMESTRIAL</t>
  </si>
  <si>
    <t>SIPOTE</t>
  </si>
  <si>
    <t>5. Numarul  personalului sanitar existent  la sfarsitul anului  pe grupe de varsta</t>
  </si>
  <si>
    <t>SIRETEL</t>
  </si>
  <si>
    <t>STOLNICENI PRAJESCU</t>
  </si>
  <si>
    <t>Nr. crt.</t>
  </si>
  <si>
    <t>Categorii de personal</t>
  </si>
  <si>
    <r>
      <rPr>
        <sz val="12"/>
        <color rgb="FFFF0000"/>
        <rFont val="Arial"/>
        <family val="2"/>
        <charset val="238"/>
      </rPr>
      <t>din care:</t>
    </r>
    <r>
      <rPr>
        <b/>
        <sz val="12"/>
        <color rgb="FFFF0000"/>
        <rFont val="Arial"/>
        <family val="2"/>
        <charset val="238"/>
      </rPr>
      <t xml:space="preserve">
femei</t>
    </r>
  </si>
  <si>
    <t>sub 24 ani</t>
  </si>
  <si>
    <t>25 - 34 ani</t>
  </si>
  <si>
    <t>35 - 44 ani</t>
  </si>
  <si>
    <t>45 - 54 ani</t>
  </si>
  <si>
    <t>55 - 64 ani</t>
  </si>
  <si>
    <t>STRUNGA</t>
  </si>
  <si>
    <t>Total</t>
  </si>
  <si>
    <t>din care:
femei</t>
  </si>
  <si>
    <t>TANSA</t>
  </si>
  <si>
    <t>A</t>
  </si>
  <si>
    <t>B</t>
  </si>
  <si>
    <t>TATARUSI</t>
  </si>
  <si>
    <t>Stomatologi</t>
  </si>
  <si>
    <t>TIBANA</t>
  </si>
  <si>
    <t>urban</t>
  </si>
  <si>
    <t>TIBANESTI</t>
  </si>
  <si>
    <t>rural</t>
  </si>
  <si>
    <t>TIGANASI</t>
  </si>
  <si>
    <t>Personal sanitar mediu</t>
  </si>
  <si>
    <t>TODIRESTI</t>
  </si>
  <si>
    <t>TOMESTI</t>
  </si>
  <si>
    <t>TRIFESTI</t>
  </si>
  <si>
    <t>Personal sanitar auxiliar</t>
  </si>
  <si>
    <t>TUTORA</t>
  </si>
  <si>
    <t>UNGHENI</t>
  </si>
  <si>
    <t>VALEA LUPULUI</t>
  </si>
  <si>
    <t>VALEA SEACA</t>
  </si>
  <si>
    <t>VICTORIA</t>
  </si>
  <si>
    <t>VANATORI</t>
  </si>
  <si>
    <t>VLADENI</t>
  </si>
  <si>
    <t>VOINESTI</t>
  </si>
  <si>
    <t>_</t>
  </si>
  <si>
    <r>
      <rPr>
        <sz val="10"/>
        <color rgb="FFFF0000"/>
        <rFont val="Arial"/>
        <family val="2"/>
      </rPr>
      <t>Completati cu</t>
    </r>
    <r>
      <rPr>
        <b/>
        <sz val="10"/>
        <color rgb="FFFF0000"/>
        <rFont val="Arial"/>
        <family val="2"/>
      </rPr>
      <t xml:space="preserve"> "0" </t>
    </r>
    <r>
      <rPr>
        <sz val="10"/>
        <color rgb="FFFF0000"/>
        <rFont val="Arial"/>
        <family val="2"/>
      </rPr>
      <t>sau</t>
    </r>
    <r>
      <rPr>
        <b/>
        <sz val="10"/>
        <color rgb="FFFF0000"/>
        <rFont val="Arial"/>
        <family val="2"/>
      </rPr>
      <t xml:space="preserve"> "1"</t>
    </r>
  </si>
  <si>
    <t>(IANUARIE, respectiv IULIE)</t>
  </si>
  <si>
    <t>DRAGUSENI</t>
  </si>
  <si>
    <t>MOGOSESTI IASI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</si>
</sst>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7">
    <font>
      <sz val="11"/>
      <color theme="1"/>
      <name val="Calibri"/>
      <family val="2"/>
      <charset val="238"/>
      <scheme val="minor"/>
    </font>
    <font>
      <sz val="10"/>
      <name val="MS Sans Serif"/>
      <family val="2"/>
    </font>
    <font>
      <sz val="18"/>
      <name val="Arial"/>
      <family val="2"/>
      <charset val="238"/>
    </font>
    <font>
      <sz val="10"/>
      <color theme="1"/>
      <name val="Calibri"/>
      <family val="2"/>
      <scheme val="minor"/>
    </font>
    <font>
      <sz val="11"/>
      <color theme="0" tint="-4.9989318521683403E-2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8"/>
      <color indexed="8"/>
      <name val="Arial"/>
      <family val="2"/>
      <charset val="238"/>
    </font>
    <font>
      <sz val="14"/>
      <color theme="0" tint="-0.1499984740745262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theme="3"/>
      <name val="Arial"/>
      <family val="2"/>
      <charset val="238"/>
    </font>
    <font>
      <sz val="11"/>
      <color theme="2"/>
      <name val="Calibri"/>
      <family val="2"/>
      <charset val="238"/>
      <scheme val="minor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2"/>
      <color indexed="8"/>
      <name val="Arial RO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rgb="FFC00000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6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2"/>
      <color indexed="8"/>
      <name val="Courier"/>
      <family val="1"/>
      <charset val="238"/>
    </font>
    <font>
      <sz val="10"/>
      <color indexed="8"/>
      <name val="Arial"/>
      <family val="2"/>
    </font>
    <font>
      <b/>
      <sz val="11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name val="Arial"/>
      <family val="2"/>
      <charset val="238"/>
    </font>
    <font>
      <b/>
      <sz val="12"/>
      <color indexed="10"/>
      <name val="Arial"/>
      <family val="2"/>
    </font>
    <font>
      <b/>
      <sz val="12"/>
      <color indexed="10"/>
      <name val="Courier"/>
      <family val="1"/>
      <charset val="238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8"/>
      <name val="Arial RO"/>
      <charset val="238"/>
    </font>
    <font>
      <sz val="11"/>
      <color theme="0"/>
      <name val="Calibri"/>
      <family val="2"/>
      <charset val="238"/>
      <scheme val="minor"/>
    </font>
    <font>
      <b/>
      <sz val="14"/>
      <color indexed="8"/>
      <name val="Arial RO"/>
      <family val="2"/>
    </font>
    <font>
      <b/>
      <sz val="14"/>
      <color indexed="12"/>
      <name val="Arial"/>
      <family val="2"/>
    </font>
    <font>
      <b/>
      <sz val="14"/>
      <color rgb="FFC00000"/>
      <name val="Arial"/>
      <family val="2"/>
    </font>
    <font>
      <b/>
      <sz val="12"/>
      <color indexed="10"/>
      <name val="Courier"/>
      <family val="3"/>
    </font>
    <font>
      <b/>
      <sz val="10"/>
      <color indexed="12"/>
      <name val="Arial"/>
      <family val="2"/>
    </font>
    <font>
      <b/>
      <sz val="14"/>
      <color indexed="12"/>
      <name val="Arial RO"/>
      <family val="2"/>
    </font>
    <font>
      <b/>
      <sz val="12"/>
      <color indexed="8"/>
      <name val="Alaska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2"/>
      <color indexed="8"/>
      <name val="Arial RO"/>
      <family val="2"/>
    </font>
    <font>
      <b/>
      <sz val="12"/>
      <color indexed="8"/>
      <name val="Arial (WT)"/>
      <family val="2"/>
      <charset val="162"/>
    </font>
    <font>
      <sz val="12"/>
      <color indexed="14"/>
      <name val="Arial"/>
      <family val="2"/>
      <charset val="238"/>
    </font>
    <font>
      <b/>
      <i/>
      <sz val="14"/>
      <color indexed="14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0" tint="-0.14999847407452621"/>
      <name val="Arial"/>
      <family val="2"/>
      <charset val="238"/>
    </font>
    <font>
      <sz val="16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2"/>
      <name val="Arial"/>
      <family val="2"/>
      <charset val="238"/>
    </font>
    <font>
      <b/>
      <i/>
      <sz val="14"/>
      <color rgb="FFC0000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b/>
      <i/>
      <sz val="14"/>
      <color indexed="10"/>
      <name val="Arial"/>
      <family val="2"/>
      <charset val="238"/>
    </font>
    <font>
      <b/>
      <u/>
      <sz val="14"/>
      <color indexed="10"/>
      <name val="Arial"/>
      <family val="2"/>
    </font>
    <font>
      <u/>
      <sz val="14"/>
      <color indexed="10"/>
      <name val="Arial"/>
      <family val="2"/>
      <charset val="238"/>
    </font>
    <font>
      <sz val="16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6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i/>
      <sz val="14"/>
      <color indexed="8"/>
      <name val="Arial"/>
      <family val="2"/>
      <charset val="238"/>
    </font>
    <font>
      <sz val="16"/>
      <color indexed="8"/>
      <name val="Arial"/>
      <family val="2"/>
    </font>
    <font>
      <b/>
      <u/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Times New Roman"/>
      <family val="1"/>
      <charset val="238"/>
    </font>
    <font>
      <sz val="8"/>
      <color theme="0"/>
      <name val="Arial"/>
      <family val="2"/>
    </font>
    <font>
      <b/>
      <sz val="8"/>
      <color theme="0"/>
      <name val="Times New Roman"/>
      <family val="1"/>
      <charset val="238"/>
    </font>
    <font>
      <b/>
      <sz val="8"/>
      <color theme="0"/>
      <name val="Arial"/>
      <family val="2"/>
    </font>
    <font>
      <b/>
      <sz val="9"/>
      <color theme="0"/>
      <name val="Times New Roman"/>
      <family val="1"/>
    </font>
    <font>
      <b/>
      <sz val="8"/>
      <color theme="0"/>
      <name val="Times New Roman"/>
      <family val="1"/>
    </font>
    <font>
      <sz val="10"/>
      <color theme="0"/>
      <name val="Arial"/>
      <family val="2"/>
      <charset val="238"/>
    </font>
    <font>
      <sz val="9"/>
      <color indexed="81"/>
      <name val="Tahoma"/>
      <family val="2"/>
    </font>
    <font>
      <b/>
      <sz val="14"/>
      <color theme="4"/>
      <name val="Arial"/>
      <family val="2"/>
      <charset val="238"/>
    </font>
    <font>
      <b/>
      <i/>
      <sz val="14"/>
      <color rgb="FF0070C0"/>
      <name val="Arial"/>
      <family val="2"/>
      <charset val="238"/>
    </font>
    <font>
      <sz val="18"/>
      <color rgb="FFC0000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18"/>
      <color rgb="FFC00000"/>
      <name val="Calibri"/>
      <family val="2"/>
      <charset val="238"/>
      <scheme val="minor"/>
    </font>
    <font>
      <b/>
      <sz val="18"/>
      <color rgb="FFC00000"/>
      <name val="Arial RO"/>
      <family val="2"/>
    </font>
    <font>
      <sz val="18"/>
      <color rgb="FFC00000"/>
      <name val="Arial"/>
      <family val="2"/>
    </font>
    <font>
      <b/>
      <sz val="18"/>
      <color rgb="FFC00000"/>
      <name val="Arial (WT)"/>
      <family val="2"/>
      <charset val="162"/>
    </font>
    <font>
      <sz val="18"/>
      <color indexed="8"/>
      <name val="Arial"/>
      <family val="2"/>
    </font>
    <font>
      <b/>
      <i/>
      <sz val="16"/>
      <color indexed="14"/>
      <name val="Arial"/>
      <family val="2"/>
      <charset val="238"/>
    </font>
    <font>
      <b/>
      <i/>
      <sz val="16"/>
      <color theme="9" tint="-0.249977111117893"/>
      <name val="Arial"/>
      <family val="2"/>
      <charset val="238"/>
    </font>
    <font>
      <sz val="14"/>
      <color rgb="FFFF0000"/>
      <name val="Arial"/>
      <family val="2"/>
    </font>
    <font>
      <sz val="14"/>
      <name val="Arial"/>
      <family val="2"/>
    </font>
    <font>
      <sz val="12"/>
      <color rgb="FFC00000"/>
      <name val="Arial"/>
      <family val="2"/>
      <charset val="238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Calibri"/>
      <family val="2"/>
      <charset val="238"/>
      <scheme val="minor"/>
    </font>
    <font>
      <u/>
      <sz val="14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8FD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FF9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F5B0"/>
        <bgColor indexed="64"/>
      </patternFill>
    </fill>
    <fill>
      <patternFill patternType="solid">
        <fgColor rgb="FF00B9FA"/>
        <bgColor indexed="64"/>
      </patternFill>
    </fill>
    <fill>
      <patternFill patternType="solid">
        <fgColor rgb="FFF074F3"/>
        <bgColor indexed="64"/>
      </patternFill>
    </fill>
    <fill>
      <patternFill patternType="solid">
        <fgColor theme="8" tint="0.399975585192419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24" fillId="0" borderId="0"/>
    <xf numFmtId="0" fontId="27" fillId="0" borderId="0" applyNumberFormat="0" applyFill="0" applyBorder="0" applyAlignment="0" applyProtection="0"/>
    <xf numFmtId="0" fontId="47" fillId="0" borderId="0"/>
  </cellStyleXfs>
  <cellXfs count="419">
    <xf numFmtId="0" fontId="0" fillId="0" borderId="0" xfId="0"/>
    <xf numFmtId="1" fontId="33" fillId="4" borderId="9" xfId="0" applyNumberFormat="1" applyFont="1" applyFill="1" applyBorder="1" applyAlignment="1" applyProtection="1">
      <alignment horizontal="center" vertical="center"/>
      <protection locked="0"/>
    </xf>
    <xf numFmtId="0" fontId="66" fillId="0" borderId="0" xfId="1" applyFont="1" applyProtection="1">
      <alignment vertical="top"/>
    </xf>
    <xf numFmtId="0" fontId="67" fillId="0" borderId="0" xfId="1" applyFont="1" applyProtection="1">
      <alignment vertical="top"/>
    </xf>
    <xf numFmtId="0" fontId="59" fillId="0" borderId="0" xfId="1" applyFont="1" applyProtection="1">
      <alignment vertical="top"/>
    </xf>
    <xf numFmtId="0" fontId="68" fillId="0" borderId="59" xfId="1" applyFont="1" applyBorder="1" applyAlignment="1" applyProtection="1">
      <alignment vertical="top"/>
    </xf>
    <xf numFmtId="0" fontId="59" fillId="9" borderId="26" xfId="0" applyFont="1" applyFill="1" applyBorder="1" applyAlignment="1" applyProtection="1">
      <alignment horizontal="center" vertical="center"/>
      <protection locked="0"/>
    </xf>
    <xf numFmtId="0" fontId="59" fillId="9" borderId="27" xfId="0" applyFont="1" applyFill="1" applyBorder="1" applyAlignment="1" applyProtection="1">
      <alignment horizontal="center" vertical="center"/>
      <protection locked="0"/>
    </xf>
    <xf numFmtId="0" fontId="59" fillId="9" borderId="28" xfId="0" applyFont="1" applyFill="1" applyBorder="1" applyAlignment="1" applyProtection="1">
      <alignment horizontal="center" vertical="center"/>
      <protection locked="0"/>
    </xf>
    <xf numFmtId="0" fontId="59" fillId="0" borderId="34" xfId="0" applyFont="1" applyBorder="1" applyAlignment="1" applyProtection="1">
      <alignment horizontal="center" vertical="center"/>
      <protection locked="0"/>
    </xf>
    <xf numFmtId="0" fontId="59" fillId="0" borderId="35" xfId="0" applyFont="1" applyBorder="1" applyAlignment="1" applyProtection="1">
      <alignment horizontal="center" vertical="center"/>
      <protection locked="0"/>
    </xf>
    <xf numFmtId="0" fontId="59" fillId="0" borderId="36" xfId="0" applyFont="1" applyBorder="1" applyAlignment="1" applyProtection="1">
      <alignment horizontal="center" vertical="center"/>
      <protection locked="0"/>
    </xf>
    <xf numFmtId="0" fontId="59" fillId="0" borderId="26" xfId="0" applyFont="1" applyBorder="1" applyAlignment="1" applyProtection="1">
      <alignment horizontal="center" vertical="center"/>
      <protection locked="0"/>
    </xf>
    <xf numFmtId="0" fontId="59" fillId="0" borderId="27" xfId="0" applyFont="1" applyBorder="1" applyAlignment="1" applyProtection="1">
      <alignment horizontal="center" vertical="center"/>
      <protection locked="0"/>
    </xf>
    <xf numFmtId="0" fontId="59" fillId="0" borderId="28" xfId="0" applyFont="1" applyBorder="1" applyAlignment="1" applyProtection="1">
      <alignment horizontal="center" vertical="center"/>
      <protection locked="0"/>
    </xf>
    <xf numFmtId="0" fontId="59" fillId="0" borderId="49" xfId="0" applyFont="1" applyBorder="1" applyAlignment="1" applyProtection="1">
      <alignment horizontal="center" vertical="center"/>
      <protection locked="0"/>
    </xf>
    <xf numFmtId="0" fontId="59" fillId="0" borderId="9" xfId="0" applyFont="1" applyBorder="1" applyAlignment="1" applyProtection="1">
      <alignment horizontal="center" vertical="center"/>
      <protection locked="0"/>
    </xf>
    <xf numFmtId="0" fontId="59" fillId="0" borderId="50" xfId="0" applyFont="1" applyBorder="1" applyAlignment="1" applyProtection="1">
      <alignment horizontal="center" vertical="center"/>
      <protection locked="0"/>
    </xf>
    <xf numFmtId="0" fontId="59" fillId="9" borderId="34" xfId="0" applyFont="1" applyFill="1" applyBorder="1" applyAlignment="1" applyProtection="1">
      <alignment horizontal="center" vertical="center"/>
      <protection locked="0"/>
    </xf>
    <xf numFmtId="0" fontId="59" fillId="9" borderId="3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3" borderId="0" xfId="0" applyFont="1" applyFill="1" applyAlignment="1">
      <alignment horizontal="center" vertical="center"/>
    </xf>
    <xf numFmtId="0" fontId="10" fillId="5" borderId="0" xfId="0" applyFont="1" applyFill="1"/>
    <xf numFmtId="0" fontId="11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1" fontId="13" fillId="3" borderId="0" xfId="0" applyNumberFormat="1" applyFont="1" applyFill="1" applyAlignment="1">
      <alignment horizontal="right"/>
    </xf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6" fillId="0" borderId="0" xfId="0" applyFont="1"/>
    <xf numFmtId="0" fontId="15" fillId="5" borderId="0" xfId="0" applyFont="1" applyFill="1"/>
    <xf numFmtId="0" fontId="19" fillId="5" borderId="0" xfId="0" applyFont="1" applyFill="1"/>
    <xf numFmtId="0" fontId="20" fillId="5" borderId="0" xfId="0" applyFont="1" applyFill="1"/>
    <xf numFmtId="0" fontId="23" fillId="3" borderId="13" xfId="0" applyFont="1" applyFill="1" applyBorder="1" applyAlignment="1">
      <alignment horizontal="center" vertical="center"/>
    </xf>
    <xf numFmtId="0" fontId="26" fillId="5" borderId="17" xfId="0" applyFont="1" applyFill="1" applyBorder="1" applyAlignment="1">
      <alignment horizontal="center" vertical="center"/>
    </xf>
    <xf numFmtId="0" fontId="29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9" fillId="3" borderId="0" xfId="0" applyFont="1" applyFill="1" applyAlignment="1">
      <alignment horizontal="center"/>
    </xf>
    <xf numFmtId="0" fontId="30" fillId="3" borderId="0" xfId="0" applyFont="1" applyFill="1"/>
    <xf numFmtId="0" fontId="31" fillId="3" borderId="9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1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horizontal="center" vertical="center"/>
    </xf>
    <xf numFmtId="0" fontId="34" fillId="3" borderId="0" xfId="0" applyFont="1" applyFill="1" applyAlignment="1">
      <alignment horizontal="left"/>
    </xf>
    <xf numFmtId="0" fontId="35" fillId="3" borderId="0" xfId="0" applyFont="1" applyFill="1" applyAlignment="1">
      <alignment horizontal="left"/>
    </xf>
    <xf numFmtId="0" fontId="36" fillId="3" borderId="0" xfId="0" applyFont="1" applyFill="1" applyAlignment="1">
      <alignment horizontal="left"/>
    </xf>
    <xf numFmtId="0" fontId="37" fillId="3" borderId="0" xfId="0" applyFont="1" applyFill="1"/>
    <xf numFmtId="0" fontId="37" fillId="0" borderId="0" xfId="0" applyFont="1"/>
    <xf numFmtId="0" fontId="38" fillId="5" borderId="0" xfId="0" applyFont="1" applyFill="1" applyAlignment="1">
      <alignment horizontal="center"/>
    </xf>
    <xf numFmtId="0" fontId="34" fillId="3" borderId="0" xfId="0" applyFont="1" applyFill="1" applyAlignment="1">
      <alignment horizontal="center"/>
    </xf>
    <xf numFmtId="1" fontId="0" fillId="0" borderId="0" xfId="0" applyNumberFormat="1"/>
    <xf numFmtId="0" fontId="39" fillId="0" borderId="0" xfId="0" applyFont="1" applyAlignment="1">
      <alignment horizontal="center"/>
    </xf>
    <xf numFmtId="0" fontId="40" fillId="3" borderId="0" xfId="0" applyFont="1" applyFill="1"/>
    <xf numFmtId="0" fontId="41" fillId="3" borderId="0" xfId="0" applyFont="1" applyFill="1" applyAlignment="1">
      <alignment horizontal="center"/>
    </xf>
    <xf numFmtId="0" fontId="30" fillId="5" borderId="0" xfId="0" applyFont="1" applyFill="1"/>
    <xf numFmtId="0" fontId="34" fillId="5" borderId="0" xfId="0" applyFont="1" applyFill="1"/>
    <xf numFmtId="0" fontId="43" fillId="5" borderId="0" xfId="0" applyFont="1" applyFill="1" applyAlignment="1">
      <alignment horizontal="left"/>
    </xf>
    <xf numFmtId="0" fontId="44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45" fillId="3" borderId="0" xfId="0" applyFont="1" applyFill="1"/>
    <xf numFmtId="0" fontId="46" fillId="3" borderId="0" xfId="0" applyFont="1" applyFill="1"/>
    <xf numFmtId="0" fontId="49" fillId="3" borderId="0" xfId="0" applyFont="1" applyFill="1" applyAlignment="1">
      <alignment horizontal="left"/>
    </xf>
    <xf numFmtId="0" fontId="50" fillId="3" borderId="0" xfId="0" applyFont="1" applyFill="1"/>
    <xf numFmtId="0" fontId="51" fillId="3" borderId="0" xfId="0" applyFont="1" applyFill="1"/>
    <xf numFmtId="0" fontId="52" fillId="3" borderId="0" xfId="0" applyFont="1" applyFill="1"/>
    <xf numFmtId="0" fontId="22" fillId="3" borderId="0" xfId="0" applyFont="1" applyFill="1"/>
    <xf numFmtId="0" fontId="53" fillId="0" borderId="0" xfId="0" applyFont="1"/>
    <xf numFmtId="0" fontId="54" fillId="0" borderId="0" xfId="0" applyFont="1"/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9" fillId="0" borderId="0" xfId="0" applyFont="1"/>
    <xf numFmtId="0" fontId="59" fillId="5" borderId="0" xfId="0" applyFont="1" applyFill="1"/>
    <xf numFmtId="0" fontId="22" fillId="5" borderId="0" xfId="0" applyFont="1" applyFill="1"/>
    <xf numFmtId="0" fontId="53" fillId="5" borderId="0" xfId="0" applyFont="1" applyFill="1"/>
    <xf numFmtId="0" fontId="51" fillId="5" borderId="0" xfId="0" applyFont="1" applyFill="1"/>
    <xf numFmtId="0" fontId="60" fillId="8" borderId="21" xfId="0" applyFont="1" applyFill="1" applyBorder="1" applyAlignment="1">
      <alignment horizontal="center" vertical="center"/>
    </xf>
    <xf numFmtId="0" fontId="60" fillId="8" borderId="5" xfId="0" applyFont="1" applyFill="1" applyBorder="1" applyAlignment="1">
      <alignment horizontal="center" vertical="center"/>
    </xf>
    <xf numFmtId="0" fontId="60" fillId="8" borderId="22" xfId="0" applyFont="1" applyFill="1" applyBorder="1" applyAlignment="1">
      <alignment horizontal="center" vertical="center"/>
    </xf>
    <xf numFmtId="0" fontId="60" fillId="8" borderId="23" xfId="0" applyFont="1" applyFill="1" applyBorder="1" applyAlignment="1">
      <alignment horizontal="center" vertical="center"/>
    </xf>
    <xf numFmtId="0" fontId="61" fillId="0" borderId="0" xfId="0" applyFont="1"/>
    <xf numFmtId="0" fontId="61" fillId="5" borderId="0" xfId="0" applyFont="1" applyFill="1"/>
    <xf numFmtId="0" fontId="60" fillId="8" borderId="24" xfId="0" applyFont="1" applyFill="1" applyBorder="1" applyAlignment="1">
      <alignment horizontal="center" vertical="center"/>
    </xf>
    <xf numFmtId="0" fontId="60" fillId="8" borderId="25" xfId="0" applyFont="1" applyFill="1" applyBorder="1" applyAlignment="1">
      <alignment horizontal="center" vertical="center"/>
    </xf>
    <xf numFmtId="0" fontId="59" fillId="5" borderId="0" xfId="0" applyFont="1" applyFill="1" applyAlignment="1">
      <alignment horizontal="center"/>
    </xf>
    <xf numFmtId="16" fontId="59" fillId="5" borderId="0" xfId="0" applyNumberFormat="1" applyFont="1" applyFill="1" applyAlignment="1">
      <alignment horizontal="center"/>
    </xf>
    <xf numFmtId="0" fontId="60" fillId="8" borderId="33" xfId="0" applyFont="1" applyFill="1" applyBorder="1" applyAlignment="1">
      <alignment horizontal="center" vertical="center"/>
    </xf>
    <xf numFmtId="0" fontId="60" fillId="8" borderId="32" xfId="0" applyFont="1" applyFill="1" applyBorder="1" applyAlignment="1">
      <alignment horizontal="center" vertical="center"/>
    </xf>
    <xf numFmtId="0" fontId="53" fillId="5" borderId="0" xfId="0" applyFont="1" applyFill="1" applyAlignment="1">
      <alignment horizontal="center"/>
    </xf>
    <xf numFmtId="0" fontId="60" fillId="8" borderId="41" xfId="0" applyFont="1" applyFill="1" applyBorder="1" applyAlignment="1">
      <alignment horizontal="center" vertical="center"/>
    </xf>
    <xf numFmtId="0" fontId="63" fillId="8" borderId="21" xfId="0" applyFont="1" applyFill="1" applyBorder="1" applyAlignment="1">
      <alignment horizontal="center" vertical="center"/>
    </xf>
    <xf numFmtId="0" fontId="63" fillId="8" borderId="44" xfId="0" applyFont="1" applyFill="1" applyBorder="1" applyAlignment="1">
      <alignment horizontal="center" vertical="center"/>
    </xf>
    <xf numFmtId="0" fontId="63" fillId="8" borderId="19" xfId="0" applyFont="1" applyFill="1" applyBorder="1" applyAlignment="1">
      <alignment horizontal="center" vertical="center"/>
    </xf>
    <xf numFmtId="0" fontId="63" fillId="8" borderId="20" xfId="0" applyFont="1" applyFill="1" applyBorder="1" applyAlignment="1">
      <alignment horizontal="center" vertical="center"/>
    </xf>
    <xf numFmtId="0" fontId="64" fillId="0" borderId="0" xfId="0" applyFont="1"/>
    <xf numFmtId="0" fontId="64" fillId="5" borderId="0" xfId="0" applyFont="1" applyFill="1"/>
    <xf numFmtId="0" fontId="51" fillId="0" borderId="0" xfId="0" applyFont="1"/>
    <xf numFmtId="0" fontId="59" fillId="0" borderId="0" xfId="0" applyFont="1" applyAlignment="1">
      <alignment horizontal="center"/>
    </xf>
    <xf numFmtId="0" fontId="62" fillId="0" borderId="44" xfId="0" applyFont="1" applyBorder="1" applyAlignment="1">
      <alignment horizontal="center" vertical="center" wrapText="1"/>
    </xf>
    <xf numFmtId="16" fontId="62" fillId="0" borderId="19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10" borderId="33" xfId="0" applyFont="1" applyFill="1" applyBorder="1" applyAlignment="1">
      <alignment horizontal="center" vertical="center" wrapText="1"/>
    </xf>
    <xf numFmtId="0" fontId="62" fillId="10" borderId="0" xfId="0" applyFont="1" applyFill="1" applyAlignment="1">
      <alignment horizontal="center" vertical="center" wrapText="1"/>
    </xf>
    <xf numFmtId="0" fontId="62" fillId="10" borderId="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7" fillId="10" borderId="45" xfId="0" applyFont="1" applyFill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16" fontId="62" fillId="0" borderId="46" xfId="0" applyNumberFormat="1" applyFont="1" applyBorder="1" applyAlignment="1">
      <alignment horizontal="center" vertical="center" wrapText="1"/>
    </xf>
    <xf numFmtId="0" fontId="62" fillId="0" borderId="47" xfId="0" applyFont="1" applyBorder="1" applyAlignment="1">
      <alignment horizontal="center" vertical="center" wrapText="1"/>
    </xf>
    <xf numFmtId="0" fontId="53" fillId="9" borderId="10" xfId="0" applyFont="1" applyFill="1" applyBorder="1" applyAlignment="1">
      <alignment horizontal="center" vertical="center"/>
    </xf>
    <xf numFmtId="0" fontId="60" fillId="8" borderId="48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9" borderId="13" xfId="0" applyFont="1" applyFill="1" applyBorder="1" applyAlignment="1">
      <alignment horizontal="center" vertical="center"/>
    </xf>
    <xf numFmtId="16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53" xfId="0" applyFont="1" applyBorder="1" applyAlignment="1">
      <alignment horizontal="center" vertical="center"/>
    </xf>
    <xf numFmtId="0" fontId="60" fillId="8" borderId="54" xfId="0" applyFont="1" applyFill="1" applyBorder="1" applyAlignment="1">
      <alignment horizontal="center" vertic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11" borderId="33" xfId="0" applyFont="1" applyFill="1" applyBorder="1" applyAlignment="1">
      <alignment horizontal="center" vertical="center" wrapText="1"/>
    </xf>
    <xf numFmtId="0" fontId="62" fillId="11" borderId="0" xfId="0" applyFont="1" applyFill="1" applyAlignment="1">
      <alignment horizontal="center" vertical="center" wrapText="1"/>
    </xf>
    <xf numFmtId="0" fontId="62" fillId="11" borderId="5" xfId="0" applyFont="1" applyFill="1" applyBorder="1" applyAlignment="1">
      <alignment horizontal="center" vertical="center" wrapText="1"/>
    </xf>
    <xf numFmtId="2" fontId="62" fillId="0" borderId="0" xfId="0" applyNumberFormat="1" applyFont="1" applyAlignment="1">
      <alignment horizontal="center" vertical="center" wrapText="1"/>
    </xf>
    <xf numFmtId="0" fontId="57" fillId="11" borderId="33" xfId="0" applyFont="1" applyFill="1" applyBorder="1" applyAlignment="1">
      <alignment horizontal="center" vertical="center"/>
    </xf>
    <xf numFmtId="0" fontId="53" fillId="9" borderId="29" xfId="0" applyFont="1" applyFill="1" applyBorder="1" applyAlignment="1">
      <alignment horizontal="left" vertical="center" wrapText="1"/>
    </xf>
    <xf numFmtId="0" fontId="53" fillId="9" borderId="12" xfId="0" applyFont="1" applyFill="1" applyBorder="1" applyAlignment="1">
      <alignment horizontal="left" vertical="center" wrapText="1"/>
    </xf>
    <xf numFmtId="0" fontId="53" fillId="9" borderId="17" xfId="0" applyFont="1" applyFill="1" applyBorder="1" applyAlignment="1">
      <alignment horizontal="left" vertical="center" wrapText="1"/>
    </xf>
    <xf numFmtId="0" fontId="59" fillId="9" borderId="10" xfId="0" applyFont="1" applyFill="1" applyBorder="1" applyAlignment="1">
      <alignment horizontal="center" vertical="center"/>
    </xf>
    <xf numFmtId="0" fontId="65" fillId="8" borderId="24" xfId="0" applyFont="1" applyFill="1" applyBorder="1" applyAlignment="1">
      <alignment horizontal="center" vertical="center"/>
    </xf>
    <xf numFmtId="0" fontId="53" fillId="0" borderId="49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/>
    </xf>
    <xf numFmtId="0" fontId="65" fillId="8" borderId="39" xfId="0" applyFont="1" applyFill="1" applyBorder="1" applyAlignment="1">
      <alignment horizontal="center" vertical="center"/>
    </xf>
    <xf numFmtId="0" fontId="53" fillId="9" borderId="39" xfId="0" applyFont="1" applyFill="1" applyBorder="1" applyAlignment="1">
      <alignment horizontal="left" vertical="center" wrapText="1"/>
    </xf>
    <xf numFmtId="0" fontId="53" fillId="9" borderId="14" xfId="0" applyFont="1" applyFill="1" applyBorder="1" applyAlignment="1">
      <alignment horizontal="left" vertical="center" wrapText="1"/>
    </xf>
    <xf numFmtId="0" fontId="53" fillId="9" borderId="15" xfId="0" applyFont="1" applyFill="1" applyBorder="1" applyAlignment="1">
      <alignment horizontal="left" vertical="center" wrapText="1"/>
    </xf>
    <xf numFmtId="0" fontId="59" fillId="9" borderId="11" xfId="0" applyFont="1" applyFill="1" applyBorder="1" applyAlignment="1">
      <alignment horizontal="center" vertical="center"/>
    </xf>
    <xf numFmtId="0" fontId="53" fillId="0" borderId="39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5" borderId="0" xfId="0" applyFont="1" applyFill="1" applyAlignment="1">
      <alignment horizontal="left"/>
    </xf>
    <xf numFmtId="0" fontId="53" fillId="0" borderId="31" xfId="0" applyFont="1" applyBorder="1" applyAlignment="1">
      <alignment horizontal="left" vertical="center" wrapText="1"/>
    </xf>
    <xf numFmtId="0" fontId="53" fillId="0" borderId="2" xfId="0" applyFont="1" applyBorder="1" applyAlignment="1">
      <alignment horizontal="left" vertical="center" wrapText="1"/>
    </xf>
    <xf numFmtId="0" fontId="53" fillId="0" borderId="3" xfId="0" applyFont="1" applyBorder="1" applyAlignment="1">
      <alignment horizontal="left" vertical="center" wrapText="1"/>
    </xf>
    <xf numFmtId="0" fontId="59" fillId="0" borderId="4" xfId="0" applyFont="1" applyBorder="1" applyAlignment="1">
      <alignment horizontal="center" vertical="center"/>
    </xf>
    <xf numFmtId="0" fontId="65" fillId="8" borderId="31" xfId="0" applyFont="1" applyFill="1" applyBorder="1" applyAlignment="1">
      <alignment horizontal="center" vertical="center"/>
    </xf>
    <xf numFmtId="0" fontId="59" fillId="9" borderId="57" xfId="0" applyFont="1" applyFill="1" applyBorder="1" applyAlignment="1">
      <alignment horizontal="center" vertical="center"/>
    </xf>
    <xf numFmtId="0" fontId="65" fillId="8" borderId="42" xfId="0" applyFont="1" applyFill="1" applyBorder="1" applyAlignment="1">
      <alignment horizontal="center" vertical="center"/>
    </xf>
    <xf numFmtId="0" fontId="53" fillId="9" borderId="0" xfId="0" applyFont="1" applyFill="1" applyAlignment="1">
      <alignment horizontal="left" vertical="center" wrapText="1"/>
    </xf>
    <xf numFmtId="0" fontId="59" fillId="9" borderId="0" xfId="0" applyFont="1" applyFill="1" applyAlignment="1">
      <alignment horizontal="center" vertical="center"/>
    </xf>
    <xf numFmtId="0" fontId="65" fillId="8" borderId="0" xfId="0" applyFont="1" applyFill="1" applyAlignment="1">
      <alignment horizontal="center" vertical="center"/>
    </xf>
    <xf numFmtId="0" fontId="53" fillId="0" borderId="49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3" fillId="0" borderId="9" xfId="0" applyFont="1" applyBorder="1" applyAlignment="1">
      <alignment horizontal="left" vertical="center"/>
    </xf>
    <xf numFmtId="0" fontId="53" fillId="9" borderId="49" xfId="0" applyFont="1" applyFill="1" applyBorder="1" applyAlignment="1">
      <alignment horizontal="left" vertical="center" wrapText="1"/>
    </xf>
    <xf numFmtId="0" fontId="53" fillId="9" borderId="9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0" fontId="53" fillId="9" borderId="53" xfId="0" applyFont="1" applyFill="1" applyBorder="1" applyAlignment="1">
      <alignment horizontal="center" vertical="center"/>
    </xf>
    <xf numFmtId="0" fontId="53" fillId="9" borderId="0" xfId="0" applyFont="1" applyFill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59" fillId="0" borderId="63" xfId="0" applyFont="1" applyBorder="1" applyAlignment="1">
      <alignment horizontal="center" vertical="center"/>
    </xf>
    <xf numFmtId="0" fontId="61" fillId="0" borderId="5" xfId="0" applyFont="1" applyBorder="1" applyAlignment="1">
      <alignment horizontal="center" vertical="center" wrapText="1"/>
    </xf>
    <xf numFmtId="0" fontId="61" fillId="0" borderId="64" xfId="0" applyFont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8" fillId="8" borderId="65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8" fillId="8" borderId="66" xfId="0" applyFont="1" applyFill="1" applyBorder="1" applyAlignment="1">
      <alignment horizontal="center" vertical="center"/>
    </xf>
    <xf numFmtId="0" fontId="21" fillId="8" borderId="46" xfId="0" applyFont="1" applyFill="1" applyBorder="1" applyAlignment="1">
      <alignment horizontal="center" vertical="center"/>
    </xf>
    <xf numFmtId="0" fontId="21" fillId="8" borderId="56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" fontId="73" fillId="8" borderId="63" xfId="0" applyNumberFormat="1" applyFont="1" applyFill="1" applyBorder="1" applyAlignment="1">
      <alignment horizontal="center" vertical="center"/>
    </xf>
    <xf numFmtId="1" fontId="73" fillId="8" borderId="56" xfId="0" applyNumberFormat="1" applyFont="1" applyFill="1" applyBorder="1" applyAlignment="1">
      <alignment horizontal="center" vertical="center"/>
    </xf>
    <xf numFmtId="1" fontId="73" fillId="8" borderId="46" xfId="0" applyNumberFormat="1" applyFont="1" applyFill="1" applyBorder="1" applyAlignment="1">
      <alignment horizontal="center" vertical="center"/>
    </xf>
    <xf numFmtId="1" fontId="73" fillId="8" borderId="66" xfId="0" applyNumberFormat="1" applyFont="1" applyFill="1" applyBorder="1" applyAlignment="1">
      <alignment horizontal="center" vertical="center"/>
    </xf>
    <xf numFmtId="0" fontId="74" fillId="0" borderId="0" xfId="0" applyFont="1"/>
    <xf numFmtId="0" fontId="8" fillId="0" borderId="67" xfId="0" applyFont="1" applyBorder="1" applyAlignment="1">
      <alignment horizontal="center" vertical="center"/>
    </xf>
    <xf numFmtId="1" fontId="76" fillId="0" borderId="26" xfId="0" applyNumberFormat="1" applyFont="1" applyBorder="1" applyAlignment="1">
      <alignment horizontal="center" vertical="center"/>
    </xf>
    <xf numFmtId="1" fontId="76" fillId="0" borderId="69" xfId="0" applyNumberFormat="1" applyFont="1" applyBorder="1" applyAlignment="1">
      <alignment horizontal="center" vertical="center"/>
    </xf>
    <xf numFmtId="1" fontId="76" fillId="0" borderId="34" xfId="0" applyNumberFormat="1" applyFont="1" applyBorder="1" applyAlignment="1">
      <alignment horizontal="center" vertical="center"/>
    </xf>
    <xf numFmtId="1" fontId="76" fillId="0" borderId="53" xfId="0" applyNumberFormat="1" applyFont="1" applyBorder="1" applyAlignment="1">
      <alignment horizontal="center" vertical="center"/>
    </xf>
    <xf numFmtId="1" fontId="73" fillId="8" borderId="65" xfId="0" applyNumberFormat="1" applyFont="1" applyFill="1" applyBorder="1" applyAlignment="1">
      <alignment horizontal="center" vertical="center"/>
    </xf>
    <xf numFmtId="1" fontId="73" fillId="8" borderId="23" xfId="0" applyNumberFormat="1" applyFont="1" applyFill="1" applyBorder="1" applyAlignment="1">
      <alignment horizontal="center" vertical="center"/>
    </xf>
    <xf numFmtId="1" fontId="73" fillId="8" borderId="64" xfId="0" applyNumberFormat="1" applyFont="1" applyFill="1" applyBorder="1" applyAlignment="1">
      <alignment horizontal="center" vertical="center"/>
    </xf>
    <xf numFmtId="1" fontId="73" fillId="8" borderId="70" xfId="0" applyNumberFormat="1" applyFont="1" applyFill="1" applyBorder="1" applyAlignment="1">
      <alignment horizontal="center" vertical="center"/>
    </xf>
    <xf numFmtId="1" fontId="73" fillId="8" borderId="59" xfId="0" applyNumberFormat="1" applyFont="1" applyFill="1" applyBorder="1" applyAlignment="1">
      <alignment horizontal="center" vertical="center"/>
    </xf>
    <xf numFmtId="1" fontId="73" fillId="8" borderId="71" xfId="0" applyNumberFormat="1" applyFont="1" applyFill="1" applyBorder="1" applyAlignment="1">
      <alignment horizontal="center" vertical="center"/>
    </xf>
    <xf numFmtId="1" fontId="73" fillId="8" borderId="72" xfId="0" applyNumberFormat="1" applyFont="1" applyFill="1" applyBorder="1" applyAlignment="1">
      <alignment horizontal="center" vertical="center"/>
    </xf>
    <xf numFmtId="1" fontId="73" fillId="8" borderId="44" xfId="0" applyNumberFormat="1" applyFont="1" applyFill="1" applyBorder="1" applyAlignment="1">
      <alignment horizontal="center" vertical="center"/>
    </xf>
    <xf numFmtId="1" fontId="73" fillId="8" borderId="7" xfId="0" applyNumberFormat="1" applyFont="1" applyFill="1" applyBorder="1" applyAlignment="1">
      <alignment horizontal="center" vertical="center"/>
    </xf>
    <xf numFmtId="1" fontId="73" fillId="8" borderId="18" xfId="0" applyNumberFormat="1" applyFont="1" applyFill="1" applyBorder="1" applyAlignment="1">
      <alignment horizontal="center" vertical="center"/>
    </xf>
    <xf numFmtId="1" fontId="73" fillId="8" borderId="8" xfId="0" applyNumberFormat="1" applyFont="1" applyFill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39" fillId="5" borderId="0" xfId="0" applyFont="1" applyFill="1"/>
    <xf numFmtId="0" fontId="77" fillId="5" borderId="0" xfId="0" quotePrefix="1" applyFont="1" applyFill="1"/>
    <xf numFmtId="0" fontId="78" fillId="5" borderId="0" xfId="0" applyFont="1" applyFill="1"/>
    <xf numFmtId="0" fontId="79" fillId="5" borderId="0" xfId="0" quotePrefix="1" applyFont="1" applyFill="1" applyAlignment="1">
      <alignment horizontal="center" vertical="center" wrapText="1"/>
    </xf>
    <xf numFmtId="0" fontId="39" fillId="5" borderId="0" xfId="0" applyFont="1" applyFill="1" applyAlignment="1">
      <alignment horizontal="center" vertical="center" wrapText="1"/>
    </xf>
    <xf numFmtId="0" fontId="39" fillId="5" borderId="0" xfId="0" applyFont="1" applyFill="1" applyAlignment="1">
      <alignment horizontal="center" vertical="center"/>
    </xf>
    <xf numFmtId="0" fontId="80" fillId="5" borderId="0" xfId="0" applyFont="1" applyFill="1" applyAlignment="1">
      <alignment horizontal="center" vertical="center" wrapText="1"/>
    </xf>
    <xf numFmtId="0" fontId="81" fillId="5" borderId="0" xfId="0" applyFont="1" applyFill="1" applyAlignment="1">
      <alignment horizontal="center"/>
    </xf>
    <xf numFmtId="0" fontId="82" fillId="5" borderId="0" xfId="0" applyFont="1" applyFill="1" applyAlignment="1">
      <alignment horizontal="center"/>
    </xf>
    <xf numFmtId="0" fontId="83" fillId="5" borderId="0" xfId="0" applyFont="1" applyFill="1" applyAlignment="1">
      <alignment horizontal="center"/>
    </xf>
    <xf numFmtId="0" fontId="84" fillId="5" borderId="0" xfId="0" applyFont="1" applyFill="1"/>
    <xf numFmtId="0" fontId="78" fillId="5" borderId="0" xfId="0" quotePrefix="1" applyFont="1" applyFill="1" applyAlignment="1">
      <alignment horizontal="left"/>
    </xf>
    <xf numFmtId="0" fontId="88" fillId="0" borderId="0" xfId="0" applyFont="1"/>
    <xf numFmtId="0" fontId="9" fillId="10" borderId="9" xfId="0" applyFont="1" applyFill="1" applyBorder="1" applyAlignment="1">
      <alignment horizontal="center" vertical="center"/>
    </xf>
    <xf numFmtId="0" fontId="90" fillId="0" borderId="0" xfId="0" applyFont="1"/>
    <xf numFmtId="0" fontId="95" fillId="3" borderId="0" xfId="0" applyFont="1" applyFill="1"/>
    <xf numFmtId="0" fontId="91" fillId="5" borderId="0" xfId="0" applyFont="1" applyFill="1"/>
    <xf numFmtId="0" fontId="92" fillId="5" borderId="0" xfId="0" applyFont="1" applyFill="1"/>
    <xf numFmtId="0" fontId="93" fillId="5" borderId="0" xfId="0" applyFont="1" applyFill="1"/>
    <xf numFmtId="0" fontId="94" fillId="5" borderId="0" xfId="0" applyFont="1" applyFill="1"/>
    <xf numFmtId="0" fontId="96" fillId="3" borderId="0" xfId="0" applyFont="1" applyFill="1"/>
    <xf numFmtId="0" fontId="97" fillId="5" borderId="0" xfId="0" applyFont="1" applyFill="1"/>
    <xf numFmtId="0" fontId="89" fillId="5" borderId="0" xfId="0" applyFont="1" applyFill="1" applyAlignment="1">
      <alignment horizontal="left" vertical="center"/>
    </xf>
    <xf numFmtId="0" fontId="102" fillId="0" borderId="0" xfId="0" applyFont="1"/>
    <xf numFmtId="0" fontId="68" fillId="0" borderId="0" xfId="1" applyFont="1" applyBorder="1" applyAlignment="1" applyProtection="1">
      <alignment vertical="top"/>
    </xf>
    <xf numFmtId="14" fontId="53" fillId="0" borderId="0" xfId="0" applyNumberFormat="1" applyFont="1"/>
    <xf numFmtId="0" fontId="21" fillId="15" borderId="21" xfId="0" applyFont="1" applyFill="1" applyBorder="1" applyAlignment="1" applyProtection="1">
      <alignment horizontal="center" vertical="center"/>
      <protection locked="0"/>
    </xf>
    <xf numFmtId="0" fontId="58" fillId="5" borderId="18" xfId="0" applyFont="1" applyFill="1" applyBorder="1" applyAlignment="1">
      <alignment horizontal="center" vertical="center"/>
    </xf>
    <xf numFmtId="0" fontId="57" fillId="8" borderId="6" xfId="0" applyFont="1" applyFill="1" applyBorder="1" applyAlignment="1">
      <alignment horizontal="center" vertical="center" wrapText="1"/>
    </xf>
    <xf numFmtId="1" fontId="105" fillId="5" borderId="0" xfId="0" applyNumberFormat="1" applyFont="1" applyFill="1" applyAlignment="1" applyProtection="1">
      <alignment horizontal="center" vertical="center"/>
      <protection locked="0"/>
    </xf>
    <xf numFmtId="0" fontId="106" fillId="0" borderId="0" xfId="1" applyFont="1" applyAlignment="1" applyProtection="1">
      <alignment horizontal="left" vertical="top"/>
    </xf>
    <xf numFmtId="0" fontId="53" fillId="18" borderId="7" xfId="0" applyFont="1" applyFill="1" applyBorder="1" applyAlignment="1">
      <alignment horizontal="center" vertical="center" wrapText="1"/>
    </xf>
    <xf numFmtId="0" fontId="57" fillId="18" borderId="21" xfId="0" applyFont="1" applyFill="1" applyBorder="1" applyAlignment="1">
      <alignment horizontal="center" vertical="center" wrapText="1"/>
    </xf>
    <xf numFmtId="2" fontId="62" fillId="18" borderId="7" xfId="0" applyNumberFormat="1" applyFont="1" applyFill="1" applyBorder="1" applyAlignment="1">
      <alignment horizontal="center" vertical="center" wrapText="1"/>
    </xf>
    <xf numFmtId="0" fontId="57" fillId="18" borderId="21" xfId="0" applyFont="1" applyFill="1" applyBorder="1" applyAlignment="1">
      <alignment horizontal="center" vertical="center"/>
    </xf>
    <xf numFmtId="2" fontId="62" fillId="18" borderId="58" xfId="0" applyNumberFormat="1" applyFont="1" applyFill="1" applyBorder="1" applyAlignment="1">
      <alignment horizontal="center" vertical="center" wrapText="1"/>
    </xf>
    <xf numFmtId="0" fontId="84" fillId="5" borderId="0" xfId="0" applyFont="1" applyFill="1" applyAlignment="1">
      <alignment horizontal="center"/>
    </xf>
    <xf numFmtId="49" fontId="17" fillId="4" borderId="9" xfId="0" applyNumberFormat="1" applyFont="1" applyFill="1" applyBorder="1" applyAlignment="1" applyProtection="1">
      <alignment horizontal="center" vertical="center"/>
      <protection locked="0"/>
    </xf>
    <xf numFmtId="0" fontId="84" fillId="5" borderId="0" xfId="0" quotePrefix="1" applyFont="1" applyFill="1" applyAlignment="1">
      <alignment horizontal="center"/>
    </xf>
    <xf numFmtId="0" fontId="85" fillId="5" borderId="0" xfId="0" applyFont="1" applyFill="1" applyAlignment="1">
      <alignment horizontal="center" vertical="center" textRotation="90" wrapText="1"/>
    </xf>
    <xf numFmtId="0" fontId="75" fillId="0" borderId="42" xfId="0" applyFont="1" applyBorder="1" applyAlignment="1">
      <alignment horizontal="center" vertical="center"/>
    </xf>
    <xf numFmtId="0" fontId="75" fillId="0" borderId="51" xfId="0" applyFont="1" applyBorder="1" applyAlignment="1">
      <alignment horizontal="center" vertical="center"/>
    </xf>
    <xf numFmtId="0" fontId="77" fillId="5" borderId="0" xfId="0" quotePrefix="1" applyFont="1" applyFill="1" applyAlignment="1">
      <alignment horizontal="left"/>
    </xf>
    <xf numFmtId="0" fontId="79" fillId="5" borderId="0" xfId="0" quotePrefix="1" applyFont="1" applyFill="1" applyAlignment="1">
      <alignment horizontal="center" vertical="center" wrapText="1"/>
    </xf>
    <xf numFmtId="0" fontId="8" fillId="12" borderId="33" xfId="0" applyFont="1" applyFill="1" applyBorder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0" fontId="75" fillId="9" borderId="48" xfId="0" applyFont="1" applyFill="1" applyBorder="1" applyAlignment="1">
      <alignment horizontal="center" vertical="center"/>
    </xf>
    <xf numFmtId="0" fontId="75" fillId="9" borderId="68" xfId="0" applyFont="1" applyFill="1" applyBorder="1" applyAlignment="1">
      <alignment horizontal="center" vertical="center"/>
    </xf>
    <xf numFmtId="0" fontId="8" fillId="13" borderId="33" xfId="0" applyFont="1" applyFill="1" applyBorder="1" applyAlignment="1">
      <alignment horizontal="center" vertical="center" wrapText="1"/>
    </xf>
    <xf numFmtId="0" fontId="8" fillId="13" borderId="0" xfId="0" applyFont="1" applyFill="1" applyAlignment="1">
      <alignment horizontal="center" vertical="center" wrapText="1"/>
    </xf>
    <xf numFmtId="0" fontId="70" fillId="0" borderId="45" xfId="0" applyFont="1" applyBorder="1" applyAlignment="1">
      <alignment horizontal="center" vertical="center"/>
    </xf>
    <xf numFmtId="0" fontId="70" fillId="0" borderId="62" xfId="0" applyFont="1" applyBorder="1" applyAlignment="1">
      <alignment horizontal="center" vertical="center"/>
    </xf>
    <xf numFmtId="0" fontId="53" fillId="9" borderId="34" xfId="0" applyFont="1" applyFill="1" applyBorder="1" applyAlignment="1">
      <alignment horizontal="left" vertical="center" wrapText="1"/>
    </xf>
    <xf numFmtId="0" fontId="53" fillId="9" borderId="52" xfId="0" applyFont="1" applyFill="1" applyBorder="1" applyAlignment="1">
      <alignment horizontal="left" vertical="center" wrapText="1"/>
    </xf>
    <xf numFmtId="0" fontId="53" fillId="9" borderId="35" xfId="0" applyFont="1" applyFill="1" applyBorder="1" applyAlignment="1">
      <alignment horizontal="left" vertical="center" wrapText="1"/>
    </xf>
    <xf numFmtId="0" fontId="53" fillId="9" borderId="49" xfId="0" applyFont="1" applyFill="1" applyBorder="1" applyAlignment="1">
      <alignment horizontal="left" vertical="center" wrapText="1"/>
    </xf>
    <xf numFmtId="0" fontId="53" fillId="9" borderId="15" xfId="0" applyFont="1" applyFill="1" applyBorder="1" applyAlignment="1">
      <alignment horizontal="left" vertical="center" wrapText="1"/>
    </xf>
    <xf numFmtId="0" fontId="53" fillId="9" borderId="9" xfId="0" applyFont="1" applyFill="1" applyBorder="1" applyAlignment="1">
      <alignment horizontal="left" vertical="center" wrapText="1"/>
    </xf>
    <xf numFmtId="0" fontId="85" fillId="5" borderId="0" xfId="0" applyFont="1" applyFill="1" applyAlignment="1">
      <alignment horizontal="center" vertical="center" wrapText="1"/>
    </xf>
    <xf numFmtId="0" fontId="81" fillId="5" borderId="0" xfId="0" applyFont="1" applyFill="1" applyAlignment="1">
      <alignment horizontal="center"/>
    </xf>
    <xf numFmtId="0" fontId="78" fillId="5" borderId="0" xfId="0" applyFont="1" applyFill="1" applyAlignment="1">
      <alignment horizontal="center" vertical="center" wrapText="1"/>
    </xf>
    <xf numFmtId="0" fontId="80" fillId="5" borderId="0" xfId="0" applyFont="1" applyFill="1" applyAlignment="1">
      <alignment horizontal="center" wrapText="1"/>
    </xf>
    <xf numFmtId="0" fontId="85" fillId="5" borderId="0" xfId="0" quotePrefix="1" applyFont="1" applyFill="1" applyAlignment="1">
      <alignment horizontal="center" vertical="center" textRotation="90" wrapText="1"/>
    </xf>
    <xf numFmtId="0" fontId="39" fillId="5" borderId="0" xfId="0" applyFont="1" applyFill="1" applyAlignment="1">
      <alignment horizontal="center" vertical="center" wrapText="1"/>
    </xf>
    <xf numFmtId="0" fontId="39" fillId="5" borderId="0" xfId="0" applyFont="1" applyFill="1" applyAlignment="1">
      <alignment horizontal="center" wrapText="1"/>
    </xf>
    <xf numFmtId="0" fontId="39" fillId="5" borderId="0" xfId="0" applyFont="1" applyFill="1" applyAlignment="1">
      <alignment horizontal="center" vertical="center"/>
    </xf>
    <xf numFmtId="0" fontId="39" fillId="5" borderId="0" xfId="0" applyFont="1" applyFill="1" applyAlignment="1">
      <alignment horizontal="center"/>
    </xf>
    <xf numFmtId="0" fontId="70" fillId="0" borderId="6" xfId="0" applyFont="1" applyBorder="1" applyAlignment="1">
      <alignment horizontal="center" vertical="center"/>
    </xf>
    <xf numFmtId="0" fontId="70" fillId="0" borderId="8" xfId="0" applyFont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16" borderId="60" xfId="0" applyFont="1" applyFill="1" applyBorder="1" applyAlignment="1">
      <alignment horizontal="center" vertical="center"/>
    </xf>
    <xf numFmtId="0" fontId="8" fillId="16" borderId="61" xfId="0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62" fillId="8" borderId="26" xfId="0" applyFont="1" applyFill="1" applyBorder="1" applyAlignment="1">
      <alignment horizontal="center" vertical="center" wrapText="1"/>
    </xf>
    <xf numFmtId="0" fontId="62" fillId="8" borderId="34" xfId="0" applyFont="1" applyFill="1" applyBorder="1" applyAlignment="1">
      <alignment horizontal="center" vertical="center" wrapText="1"/>
    </xf>
    <xf numFmtId="0" fontId="71" fillId="8" borderId="28" xfId="0" applyFont="1" applyFill="1" applyBorder="1" applyAlignment="1">
      <alignment horizontal="center" vertical="center" wrapText="1"/>
    </xf>
    <xf numFmtId="0" fontId="71" fillId="8" borderId="36" xfId="0" applyFont="1" applyFill="1" applyBorder="1" applyAlignment="1">
      <alignment horizontal="center" vertical="center" wrapText="1"/>
    </xf>
    <xf numFmtId="0" fontId="53" fillId="0" borderId="49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left" vertical="center" wrapText="1"/>
    </xf>
    <xf numFmtId="0" fontId="53" fillId="0" borderId="49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3" fillId="0" borderId="9" xfId="0" applyFont="1" applyBorder="1" applyAlignment="1">
      <alignment horizontal="left" vertical="center"/>
    </xf>
    <xf numFmtId="0" fontId="53" fillId="9" borderId="49" xfId="0" applyFont="1" applyFill="1" applyBorder="1" applyAlignment="1">
      <alignment horizontal="left" vertical="center"/>
    </xf>
    <xf numFmtId="0" fontId="53" fillId="9" borderId="15" xfId="0" applyFont="1" applyFill="1" applyBorder="1" applyAlignment="1">
      <alignment horizontal="left" vertical="center"/>
    </xf>
    <xf numFmtId="0" fontId="53" fillId="9" borderId="9" xfId="0" applyFont="1" applyFill="1" applyBorder="1" applyAlignment="1">
      <alignment horizontal="left" vertical="center"/>
    </xf>
    <xf numFmtId="0" fontId="53" fillId="5" borderId="0" xfId="0" applyFont="1" applyFill="1" applyAlignment="1">
      <alignment horizontal="left"/>
    </xf>
    <xf numFmtId="0" fontId="53" fillId="5" borderId="0" xfId="0" applyFont="1" applyFill="1" applyAlignment="1">
      <alignment horizontal="center"/>
    </xf>
    <xf numFmtId="0" fontId="62" fillId="18" borderId="18" xfId="0" applyFont="1" applyFill="1" applyBorder="1" applyAlignment="1">
      <alignment horizontal="center" vertical="center" wrapText="1"/>
    </xf>
    <xf numFmtId="0" fontId="62" fillId="18" borderId="44" xfId="0" applyFont="1" applyFill="1" applyBorder="1" applyAlignment="1">
      <alignment horizontal="center" vertical="center" wrapText="1"/>
    </xf>
    <xf numFmtId="0" fontId="62" fillId="18" borderId="19" xfId="0" applyFont="1" applyFill="1" applyBorder="1" applyAlignment="1">
      <alignment horizontal="center" vertical="center" wrapText="1"/>
    </xf>
    <xf numFmtId="0" fontId="53" fillId="9" borderId="29" xfId="0" applyFont="1" applyFill="1" applyBorder="1" applyAlignment="1">
      <alignment horizontal="left" vertical="center" wrapText="1"/>
    </xf>
    <xf numFmtId="0" fontId="53" fillId="9" borderId="12" xfId="0" applyFont="1" applyFill="1" applyBorder="1" applyAlignment="1">
      <alignment horizontal="left" vertical="center" wrapText="1"/>
    </xf>
    <xf numFmtId="0" fontId="53" fillId="9" borderId="17" xfId="0" applyFont="1" applyFill="1" applyBorder="1" applyAlignment="1">
      <alignment horizontal="left" vertical="center" wrapText="1"/>
    </xf>
    <xf numFmtId="0" fontId="53" fillId="0" borderId="31" xfId="0" applyFont="1" applyBorder="1" applyAlignment="1">
      <alignment horizontal="left" vertical="center" wrapText="1"/>
    </xf>
    <xf numFmtId="0" fontId="53" fillId="0" borderId="2" xfId="0" applyFont="1" applyBorder="1" applyAlignment="1">
      <alignment horizontal="left" vertical="center" wrapText="1"/>
    </xf>
    <xf numFmtId="0" fontId="53" fillId="0" borderId="3" xfId="0" applyFont="1" applyBorder="1" applyAlignment="1">
      <alignment horizontal="left" vertical="center" wrapText="1"/>
    </xf>
    <xf numFmtId="0" fontId="53" fillId="9" borderId="42" xfId="0" applyFont="1" applyFill="1" applyBorder="1" applyAlignment="1">
      <alignment horizontal="left" vertical="center" wrapText="1"/>
    </xf>
    <xf numFmtId="0" fontId="53" fillId="9" borderId="51" xfId="0" applyFont="1" applyFill="1" applyBorder="1" applyAlignment="1">
      <alignment horizontal="left" vertical="center" wrapText="1"/>
    </xf>
    <xf numFmtId="0" fontId="53" fillId="9" borderId="39" xfId="0" applyFont="1" applyFill="1" applyBorder="1" applyAlignment="1">
      <alignment horizontal="left" vertical="center" wrapText="1"/>
    </xf>
    <xf numFmtId="0" fontId="53" fillId="9" borderId="14" xfId="0" applyFont="1" applyFill="1" applyBorder="1" applyAlignment="1">
      <alignment horizontal="left" vertical="center" wrapText="1"/>
    </xf>
    <xf numFmtId="0" fontId="53" fillId="0" borderId="39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62" fillId="18" borderId="6" xfId="0" applyFont="1" applyFill="1" applyBorder="1" applyAlignment="1">
      <alignment horizontal="center" vertical="center" wrapText="1"/>
    </xf>
    <xf numFmtId="0" fontId="62" fillId="18" borderId="7" xfId="0" applyFont="1" applyFill="1" applyBorder="1" applyAlignment="1">
      <alignment horizontal="center" vertical="center" wrapText="1"/>
    </xf>
    <xf numFmtId="0" fontId="59" fillId="5" borderId="0" xfId="0" applyFont="1" applyFill="1" applyAlignment="1">
      <alignment horizontal="center"/>
    </xf>
    <xf numFmtId="0" fontId="53" fillId="5" borderId="39" xfId="0" applyFont="1" applyFill="1" applyBorder="1" applyAlignment="1">
      <alignment horizontal="center" vertical="center"/>
    </xf>
    <xf numFmtId="0" fontId="53" fillId="5" borderId="14" xfId="0" applyFont="1" applyFill="1" applyBorder="1" applyAlignment="1">
      <alignment horizontal="center" vertical="center"/>
    </xf>
    <xf numFmtId="0" fontId="53" fillId="5" borderId="15" xfId="0" applyFont="1" applyFill="1" applyBorder="1" applyAlignment="1">
      <alignment horizontal="center" vertical="center"/>
    </xf>
    <xf numFmtId="0" fontId="53" fillId="9" borderId="39" xfId="0" applyFont="1" applyFill="1" applyBorder="1" applyAlignment="1">
      <alignment horizontal="center" vertical="center"/>
    </xf>
    <xf numFmtId="0" fontId="53" fillId="9" borderId="14" xfId="0" applyFont="1" applyFill="1" applyBorder="1" applyAlignment="1">
      <alignment horizontal="center" vertical="center"/>
    </xf>
    <xf numFmtId="0" fontId="53" fillId="9" borderId="15" xfId="0" applyFont="1" applyFill="1" applyBorder="1" applyAlignment="1">
      <alignment horizontal="center" vertical="center"/>
    </xf>
    <xf numFmtId="0" fontId="53" fillId="5" borderId="42" xfId="0" applyFont="1" applyFill="1" applyBorder="1" applyAlignment="1">
      <alignment horizontal="center" vertical="center"/>
    </xf>
    <xf numFmtId="0" fontId="53" fillId="5" borderId="51" xfId="0" applyFont="1" applyFill="1" applyBorder="1" applyAlignment="1">
      <alignment horizontal="center" vertical="center"/>
    </xf>
    <xf numFmtId="0" fontId="53" fillId="5" borderId="52" xfId="0" applyFont="1" applyFill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11" xfId="0" applyFont="1" applyFill="1" applyBorder="1" applyAlignment="1">
      <alignment horizontal="center" vertical="center"/>
    </xf>
    <xf numFmtId="0" fontId="53" fillId="9" borderId="12" xfId="0" applyFont="1" applyFill="1" applyBorder="1" applyAlignment="1">
      <alignment horizontal="center" vertical="center"/>
    </xf>
    <xf numFmtId="0" fontId="59" fillId="5" borderId="39" xfId="0" applyFont="1" applyFill="1" applyBorder="1" applyAlignment="1">
      <alignment horizontal="center" vertical="center"/>
    </xf>
    <xf numFmtId="0" fontId="59" fillId="5" borderId="14" xfId="0" applyFont="1" applyFill="1" applyBorder="1" applyAlignment="1">
      <alignment horizontal="center" vertical="center"/>
    </xf>
    <xf numFmtId="0" fontId="59" fillId="5" borderId="15" xfId="0" applyFont="1" applyFill="1" applyBorder="1" applyAlignment="1">
      <alignment horizontal="center" vertical="center"/>
    </xf>
    <xf numFmtId="0" fontId="100" fillId="9" borderId="39" xfId="0" applyFont="1" applyFill="1" applyBorder="1"/>
    <xf numFmtId="0" fontId="100" fillId="9" borderId="40" xfId="0" applyFont="1" applyFill="1" applyBorder="1"/>
    <xf numFmtId="0" fontId="100" fillId="9" borderId="29" xfId="0" applyFont="1" applyFill="1" applyBorder="1"/>
    <xf numFmtId="0" fontId="100" fillId="9" borderId="17" xfId="0" applyFont="1" applyFill="1" applyBorder="1"/>
    <xf numFmtId="0" fontId="100" fillId="9" borderId="30" xfId="0" applyFont="1" applyFill="1" applyBorder="1"/>
    <xf numFmtId="0" fontId="53" fillId="5" borderId="42" xfId="0" applyFont="1" applyFill="1" applyBorder="1"/>
    <xf numFmtId="0" fontId="53" fillId="5" borderId="43" xfId="0" applyFont="1" applyFill="1" applyBorder="1"/>
    <xf numFmtId="0" fontId="53" fillId="5" borderId="37" xfId="0" applyFont="1" applyFill="1" applyBorder="1"/>
    <xf numFmtId="0" fontId="53" fillId="5" borderId="16" xfId="0" applyFont="1" applyFill="1" applyBorder="1"/>
    <xf numFmtId="0" fontId="53" fillId="5" borderId="38" xfId="0" applyFont="1" applyFill="1" applyBorder="1"/>
    <xf numFmtId="0" fontId="53" fillId="0" borderId="31" xfId="0" applyFont="1" applyBorder="1"/>
    <xf numFmtId="0" fontId="53" fillId="0" borderId="32" xfId="0" applyFont="1" applyBorder="1"/>
    <xf numFmtId="0" fontId="53" fillId="0" borderId="37" xfId="0" applyFont="1" applyBorder="1"/>
    <xf numFmtId="0" fontId="53" fillId="0" borderId="16" xfId="0" applyFont="1" applyBorder="1"/>
    <xf numFmtId="0" fontId="53" fillId="0" borderId="38" xfId="0" applyFont="1" applyBorder="1"/>
    <xf numFmtId="0" fontId="53" fillId="8" borderId="6" xfId="0" applyFont="1" applyFill="1" applyBorder="1"/>
    <xf numFmtId="0" fontId="53" fillId="8" borderId="8" xfId="0" applyFont="1" applyFill="1" applyBorder="1"/>
    <xf numFmtId="0" fontId="53" fillId="8" borderId="18" xfId="0" applyFont="1" applyFill="1" applyBorder="1"/>
    <xf numFmtId="0" fontId="53" fillId="8" borderId="19" xfId="0" applyFont="1" applyFill="1" applyBorder="1"/>
    <xf numFmtId="0" fontId="53" fillId="8" borderId="20" xfId="0" applyFont="1" applyFill="1" applyBorder="1"/>
    <xf numFmtId="0" fontId="101" fillId="17" borderId="6" xfId="0" applyFont="1" applyFill="1" applyBorder="1" applyAlignment="1">
      <alignment horizontal="center" vertical="center" wrapText="1"/>
    </xf>
    <xf numFmtId="0" fontId="101" fillId="17" borderId="8" xfId="0" applyFont="1" applyFill="1" applyBorder="1" applyAlignment="1">
      <alignment horizontal="center" vertical="center" wrapText="1"/>
    </xf>
    <xf numFmtId="0" fontId="62" fillId="14" borderId="6" xfId="0" applyFont="1" applyFill="1" applyBorder="1" applyAlignment="1">
      <alignment horizontal="center" vertical="center" wrapText="1"/>
    </xf>
    <xf numFmtId="0" fontId="62" fillId="14" borderId="7" xfId="0" applyFont="1" applyFill="1" applyBorder="1" applyAlignment="1">
      <alignment horizontal="center" vertical="center" wrapText="1"/>
    </xf>
    <xf numFmtId="0" fontId="62" fillId="14" borderId="8" xfId="0" applyFont="1" applyFill="1" applyBorder="1" applyAlignment="1">
      <alignment horizontal="center" vertical="center" wrapText="1"/>
    </xf>
    <xf numFmtId="0" fontId="53" fillId="8" borderId="6" xfId="0" applyFont="1" applyFill="1" applyBorder="1" applyAlignment="1">
      <alignment horizontal="center"/>
    </xf>
    <xf numFmtId="0" fontId="53" fillId="8" borderId="8" xfId="0" applyFont="1" applyFill="1" applyBorder="1" applyAlignment="1">
      <alignment horizontal="center"/>
    </xf>
    <xf numFmtId="0" fontId="100" fillId="9" borderId="24" xfId="0" applyFont="1" applyFill="1" applyBorder="1"/>
    <xf numFmtId="0" fontId="100" fillId="9" borderId="25" xfId="0" applyFont="1" applyFill="1" applyBorder="1"/>
    <xf numFmtId="0" fontId="16" fillId="0" borderId="0" xfId="0" applyFont="1"/>
    <xf numFmtId="0" fontId="0" fillId="0" borderId="0" xfId="0"/>
    <xf numFmtId="0" fontId="41" fillId="3" borderId="13" xfId="0" applyFont="1" applyFill="1" applyBorder="1" applyAlignment="1">
      <alignment horizontal="center" vertical="center"/>
    </xf>
    <xf numFmtId="0" fontId="41" fillId="3" borderId="15" xfId="0" applyFont="1" applyFill="1" applyBorder="1" applyAlignment="1">
      <alignment horizontal="center" vertical="center"/>
    </xf>
    <xf numFmtId="0" fontId="87" fillId="4" borderId="13" xfId="0" applyFont="1" applyFill="1" applyBorder="1" applyAlignment="1" applyProtection="1">
      <alignment horizontal="center" vertical="center"/>
      <protection locked="0"/>
    </xf>
    <xf numFmtId="0" fontId="87" fillId="4" borderId="14" xfId="0" applyFont="1" applyFill="1" applyBorder="1" applyAlignment="1" applyProtection="1">
      <alignment horizontal="center" vertical="center"/>
      <protection locked="0"/>
    </xf>
    <xf numFmtId="0" fontId="87" fillId="4" borderId="15" xfId="0" applyFont="1" applyFill="1" applyBorder="1" applyAlignment="1" applyProtection="1">
      <alignment horizontal="center" vertical="center"/>
      <protection locked="0"/>
    </xf>
    <xf numFmtId="0" fontId="42" fillId="3" borderId="13" xfId="0" applyFont="1" applyFill="1" applyBorder="1" applyAlignment="1">
      <alignment horizontal="center" vertical="center"/>
    </xf>
    <xf numFmtId="0" fontId="42" fillId="3" borderId="15" xfId="0" applyFont="1" applyFill="1" applyBorder="1" applyAlignment="1">
      <alignment horizontal="center" vertical="center"/>
    </xf>
    <xf numFmtId="0" fontId="48" fillId="7" borderId="13" xfId="4" applyFont="1" applyFill="1" applyBorder="1" applyAlignment="1" applyProtection="1">
      <alignment horizontal="center" vertical="center" wrapText="1"/>
      <protection hidden="1"/>
    </xf>
    <xf numFmtId="0" fontId="48" fillId="7" borderId="14" xfId="4" applyFont="1" applyFill="1" applyBorder="1" applyAlignment="1" applyProtection="1">
      <alignment horizontal="center" vertical="center" wrapText="1"/>
      <protection hidden="1"/>
    </xf>
    <xf numFmtId="0" fontId="48" fillId="7" borderId="15" xfId="4" applyFont="1" applyFill="1" applyBorder="1" applyAlignment="1" applyProtection="1">
      <alignment horizontal="center" vertical="center" wrapText="1"/>
      <protection hidden="1"/>
    </xf>
    <xf numFmtId="0" fontId="18" fillId="3" borderId="0" xfId="0" applyFont="1" applyFill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49" fontId="27" fillId="6" borderId="13" xfId="3" applyNumberFormat="1" applyFill="1" applyBorder="1" applyAlignment="1" applyProtection="1">
      <alignment horizontal="center" vertical="center" wrapText="1"/>
      <protection locked="0"/>
    </xf>
    <xf numFmtId="49" fontId="28" fillId="6" borderId="14" xfId="3" applyNumberFormat="1" applyFont="1" applyFill="1" applyBorder="1" applyAlignment="1" applyProtection="1">
      <alignment horizontal="center" vertical="center" wrapText="1"/>
      <protection locked="0"/>
    </xf>
    <xf numFmtId="49" fontId="28" fillId="6" borderId="15" xfId="3" applyNumberFormat="1" applyFont="1" applyFill="1" applyBorder="1" applyAlignment="1" applyProtection="1">
      <alignment horizontal="center" vertical="center" wrapText="1"/>
      <protection locked="0"/>
    </xf>
    <xf numFmtId="0" fontId="103" fillId="3" borderId="13" xfId="0" applyFont="1" applyFill="1" applyBorder="1" applyAlignment="1">
      <alignment horizontal="center" vertical="center"/>
    </xf>
    <xf numFmtId="0" fontId="103" fillId="3" borderId="15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2" fillId="0" borderId="4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center" vertical="top"/>
    </xf>
    <xf numFmtId="0" fontId="99" fillId="2" borderId="4" xfId="0" applyFont="1" applyFill="1" applyBorder="1" applyAlignment="1">
      <alignment vertical="center"/>
    </xf>
    <xf numFmtId="0" fontId="99" fillId="2" borderId="0" xfId="0" applyFont="1" applyFill="1" applyAlignment="1">
      <alignment vertical="center"/>
    </xf>
    <xf numFmtId="0" fontId="99" fillId="2" borderId="5" xfId="0" applyFont="1" applyFill="1" applyBorder="1" applyAlignment="1">
      <alignment vertical="center"/>
    </xf>
    <xf numFmtId="0" fontId="6" fillId="15" borderId="6" xfId="0" applyFont="1" applyFill="1" applyBorder="1" applyAlignment="1">
      <alignment horizontal="center" vertical="center"/>
    </xf>
    <xf numFmtId="0" fontId="6" fillId="15" borderId="7" xfId="0" applyFont="1" applyFill="1" applyBorder="1" applyAlignment="1">
      <alignment horizontal="center" vertical="center"/>
    </xf>
    <xf numFmtId="0" fontId="6" fillId="15" borderId="8" xfId="0" applyFont="1" applyFill="1" applyBorder="1" applyAlignment="1">
      <alignment horizontal="center" vertical="center"/>
    </xf>
    <xf numFmtId="0" fontId="68" fillId="0" borderId="59" xfId="1" applyFont="1" applyBorder="1" applyAlignment="1" applyProtection="1">
      <alignment horizontal="center" vertical="top"/>
    </xf>
    <xf numFmtId="0" fontId="55" fillId="3" borderId="0" xfId="0" applyFont="1" applyFill="1" applyAlignment="1">
      <alignment horizontal="center" vertical="center"/>
    </xf>
    <xf numFmtId="1" fontId="87" fillId="4" borderId="13" xfId="0" applyNumberFormat="1" applyFont="1" applyFill="1" applyBorder="1" applyAlignment="1" applyProtection="1">
      <alignment horizontal="center" vertical="center"/>
      <protection locked="0"/>
    </xf>
    <xf numFmtId="1" fontId="87" fillId="4" borderId="15" xfId="0" applyNumberFormat="1" applyFont="1" applyFill="1" applyBorder="1" applyAlignment="1" applyProtection="1">
      <alignment horizontal="center" vertical="center"/>
      <protection locked="0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22" fillId="4" borderId="14" xfId="0" applyFont="1" applyFill="1" applyBorder="1" applyAlignment="1" applyProtection="1">
      <alignment horizontal="center" vertical="center"/>
      <protection locked="0"/>
    </xf>
    <xf numFmtId="0" fontId="22" fillId="4" borderId="15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49" fontId="25" fillId="6" borderId="16" xfId="2" applyNumberFormat="1" applyFont="1" applyFill="1" applyBorder="1" applyAlignment="1" applyProtection="1">
      <alignment horizontal="center" vertical="center" wrapText="1"/>
      <protection locked="0"/>
    </xf>
    <xf numFmtId="0" fontId="98" fillId="2" borderId="4" xfId="0" applyFont="1" applyFill="1" applyBorder="1" applyAlignment="1">
      <alignment vertical="center"/>
    </xf>
    <xf numFmtId="0" fontId="98" fillId="2" borderId="0" xfId="0" applyFont="1" applyFill="1" applyAlignment="1">
      <alignment vertical="center"/>
    </xf>
    <xf numFmtId="0" fontId="98" fillId="2" borderId="5" xfId="0" applyFont="1" applyFill="1" applyBorder="1" applyAlignment="1">
      <alignment vertical="center"/>
    </xf>
    <xf numFmtId="0" fontId="99" fillId="2" borderId="10" xfId="0" applyFont="1" applyFill="1" applyBorder="1" applyAlignment="1">
      <alignment vertical="center"/>
    </xf>
    <xf numFmtId="0" fontId="99" fillId="2" borderId="11" xfId="0" applyFont="1" applyFill="1" applyBorder="1" applyAlignment="1">
      <alignment vertical="center"/>
    </xf>
    <xf numFmtId="0" fontId="99" fillId="2" borderId="12" xfId="0" applyFont="1" applyFill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4" borderId="13" xfId="0" applyFont="1" applyFill="1" applyBorder="1" applyAlignment="1" applyProtection="1">
      <alignment horizontal="center" vertical="center"/>
      <protection locked="0"/>
    </xf>
    <xf numFmtId="0" fontId="17" fillId="4" borderId="14" xfId="0" applyFont="1" applyFill="1" applyBorder="1" applyAlignment="1" applyProtection="1">
      <alignment horizontal="center" vertical="center"/>
      <protection locked="0"/>
    </xf>
    <xf numFmtId="0" fontId="17" fillId="4" borderId="15" xfId="0" applyFont="1" applyFill="1" applyBorder="1" applyAlignment="1" applyProtection="1">
      <alignment horizontal="center" vertical="center"/>
      <protection locked="0"/>
    </xf>
    <xf numFmtId="49" fontId="18" fillId="4" borderId="13" xfId="0" applyNumberFormat="1" applyFont="1" applyFill="1" applyBorder="1" applyAlignment="1" applyProtection="1">
      <alignment horizontal="center" vertical="center"/>
      <protection locked="0"/>
    </xf>
    <xf numFmtId="49" fontId="18" fillId="4" borderId="15" xfId="0" applyNumberFormat="1" applyFont="1" applyFill="1" applyBorder="1" applyAlignment="1" applyProtection="1">
      <alignment horizontal="center" vertical="center"/>
      <protection locked="0"/>
    </xf>
    <xf numFmtId="0" fontId="17" fillId="3" borderId="14" xfId="0" applyFont="1" applyFill="1" applyBorder="1" applyAlignment="1">
      <alignment horizontal="right" vertical="center"/>
    </xf>
    <xf numFmtId="0" fontId="17" fillId="3" borderId="15" xfId="0" applyFont="1" applyFill="1" applyBorder="1" applyAlignment="1">
      <alignment horizontal="right" vertical="center"/>
    </xf>
    <xf numFmtId="0" fontId="62" fillId="8" borderId="6" xfId="0" applyFont="1" applyFill="1" applyBorder="1" applyAlignment="1">
      <alignment horizontal="center" vertical="center"/>
    </xf>
    <xf numFmtId="0" fontId="62" fillId="8" borderId="7" xfId="0" applyFont="1" applyFill="1" applyBorder="1" applyAlignment="1">
      <alignment horizontal="center" vertical="center"/>
    </xf>
    <xf numFmtId="0" fontId="62" fillId="8" borderId="18" xfId="0" applyFont="1" applyFill="1" applyBorder="1" applyAlignment="1">
      <alignment horizontal="center" vertical="center"/>
    </xf>
    <xf numFmtId="0" fontId="62" fillId="8" borderId="19" xfId="0" applyFont="1" applyFill="1" applyBorder="1" applyAlignment="1">
      <alignment horizontal="center" vertical="center"/>
    </xf>
    <xf numFmtId="0" fontId="62" fillId="8" borderId="20" xfId="0" applyFont="1" applyFill="1" applyBorder="1" applyAlignment="1">
      <alignment horizontal="center" vertical="center"/>
    </xf>
    <xf numFmtId="14" fontId="99" fillId="5" borderId="0" xfId="0" applyNumberFormat="1" applyFont="1" applyFill="1" applyAlignment="1">
      <alignment horizontal="center" vertical="center"/>
    </xf>
  </cellXfs>
  <cellStyles count="5">
    <cellStyle name="Hyperlink" xfId="3" builtinId="8"/>
    <cellStyle name="Normal" xfId="0" builtinId="0"/>
    <cellStyle name="Normal 2" xfId="2" xr:uid="{26A334E6-86E7-4FBE-B7AE-4766205A6436}"/>
    <cellStyle name="Normal 3" xfId="4" xr:uid="{105E68A6-75BA-446D-B81D-DA833F866815}"/>
    <cellStyle name="Normal_pers_DIR_STAT (2)" xfId="1" xr:uid="{E1351C84-2716-4CDB-8F9B-0BBE4AFF10C8}"/>
  </cellStyles>
  <dxfs count="75">
    <dxf>
      <fill>
        <patternFill>
          <bgColor rgb="FFFFFF00"/>
        </patternFill>
      </fill>
    </dxf>
    <dxf>
      <font>
        <b val="0"/>
        <i val="0"/>
        <color rgb="FFFF0000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A3FFDA"/>
        </patternFill>
      </fill>
    </dxf>
    <dxf>
      <fill>
        <patternFill>
          <bgColor rgb="FF97FFD5"/>
        </patternFill>
      </fill>
    </dxf>
    <dxf>
      <fill>
        <patternFill>
          <bgColor rgb="FFB4FAC5"/>
        </patternFill>
      </fill>
    </dxf>
    <dxf>
      <fill>
        <patternFill>
          <bgColor rgb="FF9EF8C9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BFFD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5757"/>
        </patternFill>
      </fill>
    </dxf>
    <dxf>
      <fill>
        <patternFill>
          <bgColor rgb="FFFF5B5B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4343"/>
        </patternFill>
      </fill>
    </dxf>
    <dxf>
      <fill>
        <patternFill>
          <bgColor rgb="FFFF5B5B"/>
        </patternFill>
      </fill>
    </dxf>
    <dxf>
      <fill>
        <patternFill>
          <bgColor rgb="FFFF616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5D5D"/>
        </patternFill>
      </fill>
    </dxf>
    <dxf>
      <fill>
        <gradientFill degree="270">
          <stop position="0">
            <color rgb="FFFF0000"/>
          </stop>
          <stop position="1">
            <color rgb="FFFFFF00"/>
          </stop>
        </gradient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rgb="FFFFFF00"/>
        </patternFill>
      </fill>
    </dxf>
    <dxf>
      <fill>
        <gradientFill degree="270">
          <stop position="0">
            <color rgb="FFFF0000"/>
          </stop>
          <stop position="1">
            <color rgb="FFFFFF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theme="3" tint="0.39994506668294322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  <fill>
        <patternFill>
          <bgColor theme="3" tint="0.39994506668294322"/>
        </patternFill>
      </fill>
    </dxf>
    <dxf>
      <fill>
        <gradientFill degree="90">
          <stop position="0">
            <color rgb="FFFFFF00"/>
          </stop>
          <stop position="1">
            <color rgb="FFFF0000"/>
          </stop>
        </gradientFill>
      </fill>
    </dxf>
    <dxf>
      <font>
        <color theme="1"/>
      </font>
      <fill>
        <patternFill>
          <bgColor rgb="FFFF3F3F"/>
        </patternFill>
      </fill>
    </dxf>
    <dxf>
      <fill>
        <gradientFill degree="270">
          <stop position="0">
            <color rgb="FFFF0000"/>
          </stop>
          <stop position="1">
            <color rgb="FFFFFF00"/>
          </stop>
        </gradient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theme="7" tint="0.39994506668294322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66FF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074F3"/>
      <color rgb="FF00B9FA"/>
      <color rgb="FFFF5D5D"/>
      <color rgb="FFFF6161"/>
      <color rgb="FFFF5B5B"/>
      <color rgb="FFFF5757"/>
      <color rgb="FFFF3F3F"/>
      <color rgb="FFFF4343"/>
      <color rgb="FF15210D"/>
      <color rgb="FFFEF5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B3B2A-D7EA-4C0E-A87E-FB1DB305798B}">
  <sheetPr codeName="Sheet1"/>
  <dimension ref="A1:CH158"/>
  <sheetViews>
    <sheetView showGridLines="0" tabSelected="1" zoomScale="90" zoomScaleNormal="90" workbookViewId="0">
      <pane ySplit="4" topLeftCell="A5" activePane="bottomLeft" state="frozen"/>
      <selection pane="bottomLeft" activeCell="E29" sqref="E29"/>
    </sheetView>
  </sheetViews>
  <sheetFormatPr defaultRowHeight="15"/>
  <cols>
    <col min="1" max="1" width="12.85546875" customWidth="1"/>
    <col min="2" max="2" width="25.7109375" customWidth="1"/>
    <col min="3" max="3" width="12.7109375" customWidth="1"/>
    <col min="4" max="4" width="13.28515625" customWidth="1"/>
    <col min="5" max="5" width="14.5703125" customWidth="1"/>
    <col min="6" max="6" width="12.7109375" customWidth="1"/>
    <col min="7" max="7" width="13.85546875" customWidth="1"/>
    <col min="8" max="14" width="12.7109375" customWidth="1"/>
    <col min="15" max="15" width="13.5703125" customWidth="1"/>
    <col min="16" max="16" width="12.7109375" customWidth="1"/>
    <col min="17" max="17" width="13.140625" customWidth="1"/>
    <col min="18" max="18" width="13" customWidth="1"/>
    <col min="19" max="19" width="8.28515625" customWidth="1"/>
    <col min="82" max="84" width="9.140625" hidden="1" customWidth="1"/>
    <col min="85" max="85" width="35" hidden="1" customWidth="1"/>
    <col min="86" max="86" width="9.140625" hidden="1" customWidth="1"/>
  </cols>
  <sheetData>
    <row r="1" spans="1:86" ht="24.75" customHeight="1" thickBot="1">
      <c r="A1" s="378" t="s">
        <v>0</v>
      </c>
      <c r="B1" s="379"/>
      <c r="C1" s="379"/>
      <c r="D1" s="380"/>
      <c r="E1" s="381" t="str">
        <f>IF(AND(OR(C34&gt;0,L34&gt;0,SUM(F42:F51,F59:F74,F80:F113,E122:F130)&gt;0),OR(C7="",C8="",C9="",K8="",C10="",H10="",H11="",E17="",G17="",C18="",C19="")),"Completati TOATE datele de IDENTIFICARE ale unitatii sanitare!","")</f>
        <v/>
      </c>
      <c r="F1" s="382"/>
      <c r="G1" s="382"/>
      <c r="H1" s="382"/>
      <c r="I1" s="382"/>
      <c r="J1" s="382"/>
      <c r="K1" s="382"/>
      <c r="L1" s="382"/>
      <c r="M1" s="20" t="str">
        <f>IF(E1&lt;&gt;"","VF/ COMPLETATI IN CELULELE CU FUNDAL ROSU","")</f>
        <v/>
      </c>
      <c r="AA1" s="21" t="s">
        <v>1</v>
      </c>
      <c r="CC1" s="22" t="s">
        <v>2</v>
      </c>
    </row>
    <row r="2" spans="1:86" ht="24" customHeight="1" thickBot="1">
      <c r="A2" s="383" t="s">
        <v>3</v>
      </c>
      <c r="B2" s="384"/>
      <c r="C2" s="384"/>
      <c r="D2" s="385"/>
      <c r="E2" s="418">
        <f ca="1">TODAY()+$P$2</f>
        <v>45029</v>
      </c>
      <c r="F2" s="386" t="s">
        <v>4</v>
      </c>
      <c r="G2" s="387"/>
      <c r="H2" s="387"/>
      <c r="I2" s="387"/>
      <c r="J2" s="387"/>
      <c r="K2" s="387"/>
      <c r="L2" s="387"/>
      <c r="M2" s="387"/>
      <c r="N2" s="387"/>
      <c r="O2" s="388"/>
      <c r="P2" s="229"/>
    </row>
    <row r="3" spans="1:86" ht="23.25" customHeight="1" thickBot="1">
      <c r="A3" s="383" t="s">
        <v>5</v>
      </c>
      <c r="B3" s="384"/>
      <c r="C3" s="384"/>
      <c r="D3" s="385"/>
      <c r="E3" s="381" t="str">
        <f ca="1">IF(G118&lt;&gt;"","Verificati raportarea - Categorii de personal - este gresita!!!",IF(C26&lt;&gt;"","Verificati raportarea - Consultatii/ Tratamente - trimestriala !!!",IF(AND(OR(C34&gt;0,L34&gt;0),OR(E122+E125+E128=0),OR(MONTH($E$2)=1,MONTH($E$2)=7)),"COMPLETATI pct. 5 - Numarul personalului sanitar","")))</f>
        <v/>
      </c>
      <c r="F3" s="382"/>
      <c r="G3" s="382"/>
      <c r="H3" s="382"/>
      <c r="I3" s="382"/>
      <c r="J3" s="382"/>
      <c r="K3" s="382"/>
      <c r="L3" s="382"/>
      <c r="M3" s="20" t="str">
        <f ca="1">IF(OR($E$3="Verificati raportarea - Categorii de personal - este gresita!!!",$E$3="Verificati raportarea - Consultatii/ Tratamente - trimestriala !!!"),"VF/ COMPLETATI IN CELULELE CU FUNDAL ROSU","")</f>
        <v/>
      </c>
      <c r="N3" s="20"/>
      <c r="O3" s="20"/>
      <c r="CF3" s="23" t="s">
        <v>221</v>
      </c>
      <c r="CG3" s="23" t="s">
        <v>221</v>
      </c>
      <c r="CH3" s="23" t="s">
        <v>221</v>
      </c>
    </row>
    <row r="4" spans="1:86" ht="19.5" customHeight="1" thickBot="1">
      <c r="A4" s="398" t="s">
        <v>6</v>
      </c>
      <c r="B4" s="399"/>
      <c r="C4" s="399"/>
      <c r="D4" s="400"/>
      <c r="I4" s="24" t="s">
        <v>7</v>
      </c>
      <c r="J4" s="226">
        <v>2023</v>
      </c>
      <c r="AK4" s="25"/>
      <c r="CF4" s="23" t="s">
        <v>8</v>
      </c>
      <c r="CG4" s="23" t="s">
        <v>9</v>
      </c>
      <c r="CH4" s="23" t="s">
        <v>8</v>
      </c>
    </row>
    <row r="5" spans="1:86" ht="19.5" customHeight="1">
      <c r="A5" s="401" t="s">
        <v>10</v>
      </c>
      <c r="B5" s="402"/>
      <c r="C5" s="402"/>
      <c r="D5" s="403"/>
      <c r="E5" s="26"/>
      <c r="F5" s="27"/>
      <c r="G5" s="28"/>
      <c r="H5" s="29"/>
      <c r="K5" s="30"/>
      <c r="L5" s="28"/>
      <c r="M5" s="29"/>
      <c r="N5" s="30"/>
      <c r="O5" s="30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CF5" s="23" t="s">
        <v>11</v>
      </c>
      <c r="CG5" s="23" t="s">
        <v>12</v>
      </c>
      <c r="CH5" s="23" t="s">
        <v>8</v>
      </c>
    </row>
    <row r="6" spans="1:86" ht="19.5" customHeight="1">
      <c r="N6" s="31"/>
      <c r="O6" s="31"/>
      <c r="P6" s="31"/>
      <c r="Q6" s="31"/>
      <c r="R6" s="31"/>
      <c r="S6" s="31"/>
      <c r="T6" s="32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CF6" s="23"/>
      <c r="CG6" s="23" t="s">
        <v>13</v>
      </c>
      <c r="CH6" s="23" t="s">
        <v>8</v>
      </c>
    </row>
    <row r="7" spans="1:86" ht="19.5" customHeight="1">
      <c r="A7" s="404" t="s">
        <v>14</v>
      </c>
      <c r="B7" s="405"/>
      <c r="C7" s="406"/>
      <c r="D7" s="407"/>
      <c r="E7" s="407"/>
      <c r="F7" s="407"/>
      <c r="G7" s="407"/>
      <c r="H7" s="407"/>
      <c r="I7" s="408"/>
      <c r="J7" s="31"/>
      <c r="K7" s="31"/>
      <c r="L7" s="31"/>
      <c r="M7" s="31"/>
      <c r="N7" s="33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CF7" s="23"/>
      <c r="CG7" s="23" t="s">
        <v>15</v>
      </c>
      <c r="CH7" s="23" t="s">
        <v>8</v>
      </c>
    </row>
    <row r="8" spans="1:86" ht="19.5" customHeight="1">
      <c r="A8" s="369" t="s">
        <v>16</v>
      </c>
      <c r="B8" s="370"/>
      <c r="C8" s="409"/>
      <c r="D8" s="410"/>
      <c r="E8" s="34"/>
      <c r="F8" s="35"/>
      <c r="H8" s="411" t="s">
        <v>17</v>
      </c>
      <c r="I8" s="412"/>
      <c r="J8" s="213" t="s">
        <v>18</v>
      </c>
      <c r="K8" s="391"/>
      <c r="L8" s="392"/>
      <c r="M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CF8" s="23"/>
      <c r="CG8" s="23" t="s">
        <v>19</v>
      </c>
      <c r="CH8" s="23" t="s">
        <v>8</v>
      </c>
    </row>
    <row r="9" spans="1:86" ht="19.5" customHeight="1">
      <c r="A9" s="369" t="s">
        <v>20</v>
      </c>
      <c r="B9" s="370"/>
      <c r="C9" s="393"/>
      <c r="D9" s="394"/>
      <c r="E9" s="394"/>
      <c r="F9" s="394"/>
      <c r="G9" s="394"/>
      <c r="H9" s="394"/>
      <c r="I9" s="395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CF9" s="23"/>
      <c r="CG9" s="23" t="s">
        <v>21</v>
      </c>
      <c r="CH9" s="23" t="s">
        <v>11</v>
      </c>
    </row>
    <row r="10" spans="1:86" ht="19.5" customHeight="1">
      <c r="A10" s="369" t="s">
        <v>22</v>
      </c>
      <c r="B10" s="370"/>
      <c r="C10" s="396" t="s">
        <v>221</v>
      </c>
      <c r="D10" s="396"/>
      <c r="E10" s="396"/>
      <c r="F10" s="396"/>
      <c r="G10" s="36" t="s">
        <v>23</v>
      </c>
      <c r="H10" s="397"/>
      <c r="I10" s="397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CF10" s="23"/>
      <c r="CG10" s="23" t="s">
        <v>24</v>
      </c>
      <c r="CH10" s="23" t="s">
        <v>11</v>
      </c>
    </row>
    <row r="11" spans="1:86" ht="19.5" customHeight="1">
      <c r="A11" s="369" t="s">
        <v>25</v>
      </c>
      <c r="B11" s="370"/>
      <c r="C11" s="37" t="str">
        <f>VLOOKUP($C$10,$CG$3:$CH$135,2,0)</f>
        <v>_</v>
      </c>
      <c r="G11" s="36" t="s">
        <v>26</v>
      </c>
      <c r="H11" s="371"/>
      <c r="I11" s="372"/>
      <c r="J11" s="373"/>
      <c r="K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CF11" s="23"/>
      <c r="CG11" s="23" t="s">
        <v>27</v>
      </c>
      <c r="CH11" s="23" t="s">
        <v>11</v>
      </c>
    </row>
    <row r="12" spans="1:86" ht="21" customHeight="1">
      <c r="A12" s="38"/>
      <c r="G12" s="39" t="s">
        <v>28</v>
      </c>
      <c r="I12" s="40"/>
      <c r="K12" s="4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CF12" s="23"/>
      <c r="CG12" s="23" t="s">
        <v>29</v>
      </c>
      <c r="CH12" s="23" t="s">
        <v>11</v>
      </c>
    </row>
    <row r="13" spans="1:86" ht="20.25" customHeight="1">
      <c r="A13" s="42"/>
      <c r="B13" s="42"/>
      <c r="C13" s="374" t="s">
        <v>222</v>
      </c>
      <c r="D13" s="375"/>
      <c r="E13" s="43" t="s">
        <v>30</v>
      </c>
      <c r="F13" s="44"/>
      <c r="G13" s="43" t="s">
        <v>30</v>
      </c>
      <c r="I13" s="45"/>
      <c r="J13" s="31"/>
      <c r="K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CF13" s="23"/>
      <c r="CG13" s="23" t="s">
        <v>31</v>
      </c>
      <c r="CH13" s="23" t="s">
        <v>11</v>
      </c>
    </row>
    <row r="14" spans="1:86" ht="19.5" customHeight="1">
      <c r="A14" s="42"/>
      <c r="B14" s="42"/>
      <c r="C14" s="376" t="s">
        <v>32</v>
      </c>
      <c r="D14" s="377"/>
      <c r="E14" s="1"/>
      <c r="F14" s="46"/>
      <c r="G14" s="1"/>
      <c r="I14" s="47"/>
      <c r="J14" s="31"/>
      <c r="K14" s="31"/>
      <c r="N14" s="30"/>
      <c r="O14" s="48"/>
      <c r="P14" s="49"/>
      <c r="Q14" s="50"/>
      <c r="R14" s="51"/>
      <c r="S14" s="51"/>
      <c r="T14" s="52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CF14" s="23"/>
      <c r="CG14" s="23" t="s">
        <v>33</v>
      </c>
      <c r="CH14" s="23" t="s">
        <v>11</v>
      </c>
    </row>
    <row r="15" spans="1:86" ht="19.5" customHeight="1">
      <c r="A15" s="42"/>
      <c r="B15" s="42"/>
      <c r="C15" s="376" t="s">
        <v>34</v>
      </c>
      <c r="D15" s="377"/>
      <c r="E15" s="1"/>
      <c r="F15" s="46"/>
      <c r="G15" s="1"/>
      <c r="I15" s="47"/>
      <c r="J15" s="53"/>
      <c r="K15" s="53"/>
      <c r="L15" s="53"/>
      <c r="M15" s="53"/>
      <c r="N15" s="53"/>
      <c r="O15" s="53"/>
      <c r="P15" s="49"/>
      <c r="Q15" s="50"/>
      <c r="R15" s="51"/>
      <c r="S15" s="51"/>
      <c r="T15" s="52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CF15" s="23"/>
      <c r="CG15" s="23" t="s">
        <v>35</v>
      </c>
      <c r="CH15" s="23" t="s">
        <v>11</v>
      </c>
    </row>
    <row r="16" spans="1:86" ht="19.5" customHeight="1">
      <c r="C16" s="376" t="s">
        <v>36</v>
      </c>
      <c r="D16" s="377"/>
      <c r="E16" s="1"/>
      <c r="F16" s="46"/>
      <c r="G16" s="1"/>
      <c r="I16" s="47"/>
      <c r="J16" s="54"/>
      <c r="K16" s="30"/>
      <c r="L16" s="28"/>
      <c r="M16" s="29"/>
      <c r="N16" s="30"/>
      <c r="O16" s="30"/>
      <c r="P16" s="30"/>
      <c r="Q16" s="30"/>
      <c r="R16" s="30"/>
      <c r="S16" s="31"/>
      <c r="T16" s="32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CF16" s="23"/>
      <c r="CG16" s="23" t="s">
        <v>37</v>
      </c>
      <c r="CH16" s="23" t="s">
        <v>11</v>
      </c>
    </row>
    <row r="17" spans="1:86" ht="19.5" customHeight="1">
      <c r="D17" s="55"/>
      <c r="E17" s="56" t="str">
        <f>IF(SUM(E14:E16)&gt;0,1,"")</f>
        <v/>
      </c>
      <c r="F17" s="56"/>
      <c r="G17" s="56" t="str">
        <f>IF(COUNTA(G14:G16)&gt;0,1,"")</f>
        <v/>
      </c>
      <c r="H17" s="29"/>
      <c r="I17" s="57"/>
      <c r="J17" s="57"/>
      <c r="K17" s="57"/>
      <c r="L17" s="57"/>
      <c r="M17" s="58"/>
      <c r="N17" s="58"/>
      <c r="O17" s="58"/>
      <c r="P17" s="58"/>
      <c r="Q17" s="58"/>
      <c r="R17" s="58"/>
      <c r="S17" s="58"/>
      <c r="T17" s="357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CF17" s="23"/>
      <c r="CG17" s="23" t="s">
        <v>38</v>
      </c>
      <c r="CH17" s="23" t="s">
        <v>11</v>
      </c>
    </row>
    <row r="18" spans="1:86" ht="19.5" customHeight="1">
      <c r="A18" s="359" t="s">
        <v>39</v>
      </c>
      <c r="B18" s="360"/>
      <c r="C18" s="361"/>
      <c r="D18" s="362"/>
      <c r="E18" s="362"/>
      <c r="F18" s="362"/>
      <c r="G18" s="363"/>
      <c r="H18" s="42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358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CF18" s="23"/>
      <c r="CG18" s="23" t="s">
        <v>40</v>
      </c>
      <c r="CH18" s="23" t="s">
        <v>11</v>
      </c>
    </row>
    <row r="19" spans="1:86" ht="19.5" customHeight="1">
      <c r="A19" s="364" t="s">
        <v>41</v>
      </c>
      <c r="B19" s="365"/>
      <c r="C19" s="237"/>
      <c r="D19" s="237"/>
      <c r="E19" s="42"/>
      <c r="F19" s="42"/>
      <c r="G19" s="42"/>
      <c r="H19" s="42"/>
      <c r="I19" s="59"/>
      <c r="J19" s="59"/>
      <c r="K19" s="59"/>
      <c r="L19" s="59"/>
      <c r="M19" s="59"/>
      <c r="N19" s="60"/>
      <c r="O19" s="61"/>
      <c r="P19" s="59"/>
      <c r="Q19" s="59"/>
      <c r="R19" s="59"/>
      <c r="S19" s="59"/>
      <c r="T19" s="358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CF19" s="23"/>
      <c r="CG19" s="23" t="s">
        <v>42</v>
      </c>
      <c r="CH19" s="23" t="s">
        <v>11</v>
      </c>
    </row>
    <row r="20" spans="1:86" ht="18">
      <c r="A20" s="62"/>
      <c r="B20" s="62"/>
      <c r="C20" s="63"/>
      <c r="D20" s="33"/>
      <c r="E20" s="42"/>
      <c r="F20" s="42"/>
      <c r="G20" s="42"/>
      <c r="H20" s="42"/>
      <c r="I20" s="30"/>
      <c r="J20" s="30"/>
      <c r="K20" s="30"/>
      <c r="L20" s="42"/>
      <c r="M20" s="58"/>
      <c r="N20" s="58"/>
      <c r="O20" s="58"/>
      <c r="P20" s="58"/>
      <c r="Q20" s="58"/>
      <c r="R20" s="58"/>
      <c r="S20" s="64"/>
      <c r="T20" s="358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CF20" s="23"/>
      <c r="CG20" s="23" t="s">
        <v>43</v>
      </c>
      <c r="CH20" s="23" t="s">
        <v>11</v>
      </c>
    </row>
    <row r="21" spans="1:86" ht="42.75" customHeight="1">
      <c r="A21" s="65"/>
      <c r="B21" s="65"/>
      <c r="C21" s="65"/>
      <c r="D21" s="65"/>
      <c r="E21" s="65"/>
      <c r="F21" s="366" t="s">
        <v>44</v>
      </c>
      <c r="G21" s="367"/>
      <c r="H21" s="367"/>
      <c r="I21" s="367"/>
      <c r="J21" s="367"/>
      <c r="K21" s="367"/>
      <c r="L21" s="368"/>
      <c r="M21" s="58"/>
      <c r="N21" s="58"/>
      <c r="O21" s="58"/>
      <c r="P21" s="58"/>
      <c r="Q21" s="58"/>
      <c r="R21" s="58"/>
      <c r="S21" s="58"/>
      <c r="T21" s="358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CF21" s="23"/>
      <c r="CG21" s="23" t="s">
        <v>45</v>
      </c>
      <c r="CH21" s="23" t="s">
        <v>11</v>
      </c>
    </row>
    <row r="22" spans="1:86" ht="18">
      <c r="A22" s="65"/>
      <c r="B22" s="65"/>
      <c r="D22" s="65"/>
      <c r="E22" s="65"/>
      <c r="F22" s="65"/>
      <c r="G22" s="65"/>
      <c r="H22" s="42"/>
      <c r="I22" s="66"/>
      <c r="J22" s="66"/>
      <c r="K22" s="66"/>
      <c r="L22" s="42"/>
      <c r="M22" s="42"/>
      <c r="N22" s="42"/>
      <c r="O22" s="42"/>
      <c r="P22" s="42"/>
      <c r="Q22" s="42"/>
      <c r="R22" s="42"/>
      <c r="S22" s="66"/>
      <c r="T22" s="358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CF22" s="23"/>
      <c r="CG22" s="23" t="s">
        <v>46</v>
      </c>
      <c r="CH22" s="23" t="s">
        <v>11</v>
      </c>
    </row>
    <row r="23" spans="1:86" ht="23.25">
      <c r="A23" s="42"/>
      <c r="B23" s="42"/>
      <c r="E23" s="214"/>
      <c r="F23" s="216"/>
      <c r="G23" s="217"/>
      <c r="H23" s="218"/>
      <c r="I23" s="219"/>
      <c r="J23" s="219"/>
      <c r="K23" s="219"/>
      <c r="L23" s="215"/>
      <c r="M23" s="42"/>
      <c r="N23" s="42"/>
      <c r="O23" s="42"/>
      <c r="P23" s="42"/>
      <c r="Q23" s="42"/>
      <c r="R23" s="42"/>
      <c r="S23" s="67"/>
      <c r="T23" s="358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CF23" s="23"/>
      <c r="CG23" s="23" t="s">
        <v>47</v>
      </c>
      <c r="CH23" s="23" t="s">
        <v>11</v>
      </c>
    </row>
    <row r="24" spans="1:86" s="71" customFormat="1" ht="20.25">
      <c r="A24" s="68"/>
      <c r="B24" s="68"/>
      <c r="C24" s="220" t="s">
        <v>48</v>
      </c>
      <c r="D24" s="68"/>
      <c r="E24" s="70"/>
      <c r="G24" s="68"/>
      <c r="H24" s="68"/>
      <c r="I24" s="68"/>
      <c r="J24" s="68"/>
      <c r="K24" s="68"/>
      <c r="L24" s="221" t="s">
        <v>49</v>
      </c>
      <c r="M24" s="68"/>
      <c r="N24" s="70"/>
      <c r="O24" s="68"/>
      <c r="P24" s="68"/>
      <c r="Q24" s="70"/>
      <c r="R24" s="70"/>
      <c r="S24" s="70"/>
      <c r="T24" s="358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CF24" s="72"/>
      <c r="CG24" s="23" t="s">
        <v>50</v>
      </c>
      <c r="CH24" s="23" t="s">
        <v>11</v>
      </c>
    </row>
    <row r="25" spans="1:86" s="71" customFormat="1" ht="18.75" customHeight="1">
      <c r="A25" s="68"/>
      <c r="B25" s="68"/>
      <c r="C25" s="222" t="str">
        <f ca="1">IF(OR(MONTH(TODAY())=1,MONTH(TODAY())=4,MONTH(TODAY())=7,MONTH(TODAY())=10),"Completati  '' Consultatii ''   si   '' Tratamente '' in campurile trimestrului cu fundalul VERZUI","")</f>
        <v>Completati  '' Consultatii ''   si   '' Tratamente '' in campurile trimestrului cu fundalul VERZUI</v>
      </c>
      <c r="D25" s="68"/>
      <c r="E25" s="70"/>
      <c r="F25" s="68"/>
      <c r="G25" s="68"/>
      <c r="H25" s="68"/>
      <c r="I25" s="68"/>
      <c r="J25" s="68"/>
      <c r="K25" s="68"/>
      <c r="L25" s="69"/>
      <c r="M25" s="68"/>
      <c r="N25" s="70"/>
      <c r="O25" s="68"/>
      <c r="P25" s="68"/>
      <c r="Q25" s="70"/>
      <c r="R25" s="70"/>
      <c r="S25" s="70"/>
      <c r="T25" s="358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CF25" s="72"/>
      <c r="CG25" s="23" t="s">
        <v>51</v>
      </c>
      <c r="CH25" s="23" t="s">
        <v>11</v>
      </c>
    </row>
    <row r="26" spans="1:86" s="71" customFormat="1" ht="21.75" customHeight="1" thickBot="1">
      <c r="A26" s="70"/>
      <c r="C26" s="390" t="str">
        <f>IF(OR(D29&gt;M29,E29&gt;N29,F29&gt;O29,G29&gt;P29),"Verificati nr. de consultatii/ tratamente pe URBAN - ADULTI: Consultatii &gt; Tratamente",IF(OR(D32&gt;M32,E32&gt;N32,F32&gt;O32,G32&gt;P32),"Verificati nr. de consultatii/ tratamente pe RURAL - ADULTI: Consultatii &gt; Tratamente",IF(OR(D30&gt;M30,E30&gt;N30,F30&gt;O30,G30&gt;P30),"Verificati nr. de consultatii/ tratamente pe URBAN - COPII: Consultatii &gt; Tratamente",IF(OR(D33&gt;M33,E33&gt;N33,F33&gt;O33,G33&gt;P33),"Verificati nr. de consultatii/ tratamente pe RURAL - COPII: Consultatii &gt; Tratamente",IF(OR(AND(D29=0,D29&lt;M29),AND(E29=0,E29&lt;N29),AND(F29=0,F29&lt;O29),AND(G29=0,G29&lt;P29)),"Verificati nr. de consultatii/ tratamente pe URBAN - ADULTI: Consultatii &lt; Tratamente",IF(OR(AND(D32=0,D32&lt;M32),AND(E32=0,E32&lt;N32),AND(F32=0,F32&lt;O32),AND(G32=0,G32&lt;P32)),"Verificati nr. de consultatii/ tratamente pe RURAL - ADULTI: Consultatii &lt; Tratamente",IF(OR(AND(D30=0,D30&lt;M30),AND(E30=0,E30&lt;N30),AND(F30=0,F30&lt;O30),AND(G30=0,G30&lt;P30)),"Verificati nr. de consultatii/ tratamente pe URBAN - COPII: Consultatii &lt; Tratamente",IF(OR(AND(D33=0,D33&lt;M33),AND(E33=0,E33&lt;N33),AND(F33=0,F33&lt;O33),AND(G33=0,G33&lt;P33)),"Verificati nr. de consultatii/ tratamente pe RURAL - COPII: Consultatii &lt; Tratamente",""))))))))</f>
        <v/>
      </c>
      <c r="D26" s="390"/>
      <c r="E26" s="390"/>
      <c r="F26" s="390"/>
      <c r="G26" s="390"/>
      <c r="H26" s="390"/>
      <c r="I26" s="390"/>
      <c r="J26" s="390"/>
      <c r="K26" s="390"/>
      <c r="L26" s="390"/>
      <c r="M26" s="20"/>
      <c r="O26" s="70"/>
      <c r="P26" s="70"/>
      <c r="Q26" s="70"/>
      <c r="R26" s="70"/>
      <c r="S26" s="70"/>
      <c r="T26" s="358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CF26" s="72"/>
      <c r="CG26" s="23" t="s">
        <v>59</v>
      </c>
      <c r="CH26" s="23" t="s">
        <v>11</v>
      </c>
    </row>
    <row r="27" spans="1:86" s="71" customFormat="1" ht="34.5" customHeight="1" thickBot="1">
      <c r="A27" s="348" t="s">
        <v>52</v>
      </c>
      <c r="B27" s="349"/>
      <c r="C27" s="228" t="s">
        <v>53</v>
      </c>
      <c r="D27" s="227" t="s">
        <v>54</v>
      </c>
      <c r="E27" s="73" t="s">
        <v>55</v>
      </c>
      <c r="F27" s="73" t="s">
        <v>56</v>
      </c>
      <c r="G27" s="74" t="s">
        <v>57</v>
      </c>
      <c r="H27" s="75"/>
      <c r="I27" s="350" t="s">
        <v>58</v>
      </c>
      <c r="J27" s="351"/>
      <c r="K27" s="352"/>
      <c r="L27" s="228" t="s">
        <v>53</v>
      </c>
      <c r="M27" s="227" t="s">
        <v>54</v>
      </c>
      <c r="N27" s="73" t="s">
        <v>55</v>
      </c>
      <c r="O27" s="73" t="s">
        <v>56</v>
      </c>
      <c r="P27" s="74" t="s">
        <v>57</v>
      </c>
      <c r="Q27" s="75"/>
      <c r="R27" s="76"/>
      <c r="S27" s="77"/>
      <c r="T27" s="77"/>
      <c r="U27" s="78"/>
      <c r="V27" s="79"/>
      <c r="W27" s="79"/>
      <c r="X27" s="79"/>
      <c r="Y27" s="79"/>
      <c r="Z27" s="79"/>
      <c r="AA27" s="78"/>
      <c r="AB27" s="78"/>
      <c r="AC27" s="78"/>
      <c r="AD27" s="70"/>
      <c r="AE27" s="70"/>
      <c r="AF27" s="70"/>
      <c r="AG27" s="70"/>
      <c r="AH27" s="70"/>
      <c r="AI27" s="70"/>
      <c r="AJ27" s="70"/>
      <c r="CF27" s="72"/>
      <c r="CG27" s="23" t="s">
        <v>61</v>
      </c>
      <c r="CH27" s="23" t="s">
        <v>11</v>
      </c>
    </row>
    <row r="28" spans="1:86" s="71" customFormat="1" ht="18" customHeight="1" thickBot="1">
      <c r="A28" s="353" t="s">
        <v>60</v>
      </c>
      <c r="B28" s="354"/>
      <c r="C28" s="80">
        <f>SUM(D28:G28)</f>
        <v>0</v>
      </c>
      <c r="D28" s="81">
        <f>D29+D30</f>
        <v>0</v>
      </c>
      <c r="E28" s="82">
        <f>E29+E30</f>
        <v>0</v>
      </c>
      <c r="F28" s="82">
        <f>F29+F30</f>
        <v>0</v>
      </c>
      <c r="G28" s="83">
        <f>G29+G30</f>
        <v>0</v>
      </c>
      <c r="H28" s="84"/>
      <c r="I28" s="345" t="s">
        <v>60</v>
      </c>
      <c r="J28" s="346"/>
      <c r="K28" s="347"/>
      <c r="L28" s="80">
        <f>SUM(M28:P28)</f>
        <v>0</v>
      </c>
      <c r="M28" s="81">
        <f>M29+M30</f>
        <v>0</v>
      </c>
      <c r="N28" s="82">
        <f>N29+N30</f>
        <v>0</v>
      </c>
      <c r="O28" s="82">
        <f>O29+O30</f>
        <v>0</v>
      </c>
      <c r="P28" s="83">
        <f>P29+P30</f>
        <v>0</v>
      </c>
      <c r="Q28" s="84"/>
      <c r="R28" s="85"/>
      <c r="S28" s="77"/>
      <c r="T28" s="77"/>
      <c r="U28" s="78"/>
      <c r="V28" s="78"/>
      <c r="W28" s="78"/>
      <c r="X28" s="78"/>
      <c r="Y28" s="78"/>
      <c r="Z28" s="78"/>
      <c r="AA28" s="78"/>
      <c r="AB28" s="78"/>
      <c r="AC28" s="78"/>
      <c r="AD28" s="70"/>
      <c r="AE28" s="70"/>
      <c r="AF28" s="70"/>
      <c r="AG28" s="70"/>
      <c r="AH28" s="70"/>
      <c r="AI28" s="70"/>
      <c r="AJ28" s="70"/>
      <c r="CF28" s="72"/>
      <c r="CG28" s="23" t="s">
        <v>63</v>
      </c>
      <c r="CH28" s="23" t="s">
        <v>11</v>
      </c>
    </row>
    <row r="29" spans="1:86" s="71" customFormat="1" ht="18" customHeight="1">
      <c r="A29" s="355" t="s">
        <v>62</v>
      </c>
      <c r="B29" s="356"/>
      <c r="C29" s="86">
        <f t="shared" ref="C29:C33" si="0">SUM(D29:G29)</f>
        <v>0</v>
      </c>
      <c r="D29" s="6"/>
      <c r="E29" s="7"/>
      <c r="F29" s="7"/>
      <c r="G29" s="8"/>
      <c r="H29" s="225"/>
      <c r="I29" s="330" t="s">
        <v>62</v>
      </c>
      <c r="J29" s="331"/>
      <c r="K29" s="332"/>
      <c r="L29" s="87">
        <f t="shared" ref="L29:L33" si="1">SUM(M29:P29)</f>
        <v>0</v>
      </c>
      <c r="M29" s="6"/>
      <c r="N29" s="7"/>
      <c r="O29" s="7"/>
      <c r="P29" s="8"/>
      <c r="R29" s="78"/>
      <c r="S29" s="77"/>
      <c r="T29" s="77"/>
      <c r="U29" s="312"/>
      <c r="V29" s="312"/>
      <c r="W29" s="312"/>
      <c r="X29" s="78"/>
      <c r="Y29" s="76"/>
      <c r="Z29" s="76"/>
      <c r="AA29" s="89"/>
      <c r="AB29" s="88"/>
      <c r="AC29" s="88"/>
      <c r="AD29" s="70"/>
      <c r="AE29" s="70"/>
      <c r="AF29" s="70"/>
      <c r="AG29" s="70"/>
      <c r="AH29" s="70"/>
      <c r="AI29" s="70"/>
      <c r="AJ29" s="70"/>
      <c r="CF29" s="72"/>
      <c r="CG29" s="23" t="s">
        <v>65</v>
      </c>
      <c r="CH29" s="23" t="s">
        <v>11</v>
      </c>
    </row>
    <row r="30" spans="1:86" s="71" customFormat="1" ht="18" customHeight="1" thickBot="1">
      <c r="A30" s="338" t="s">
        <v>64</v>
      </c>
      <c r="B30" s="339"/>
      <c r="C30" s="90">
        <f t="shared" si="0"/>
        <v>0</v>
      </c>
      <c r="D30" s="9"/>
      <c r="E30" s="10"/>
      <c r="F30" s="10"/>
      <c r="G30" s="11"/>
      <c r="I30" s="340" t="s">
        <v>64</v>
      </c>
      <c r="J30" s="341"/>
      <c r="K30" s="342"/>
      <c r="L30" s="91">
        <f t="shared" si="1"/>
        <v>0</v>
      </c>
      <c r="M30" s="9"/>
      <c r="N30" s="10"/>
      <c r="O30" s="10"/>
      <c r="P30" s="11"/>
      <c r="R30" s="78"/>
      <c r="S30" s="77"/>
      <c r="T30" s="77"/>
      <c r="U30" s="312"/>
      <c r="V30" s="312"/>
      <c r="W30" s="312"/>
      <c r="X30" s="78"/>
      <c r="Y30" s="76"/>
      <c r="Z30" s="76"/>
      <c r="AA30" s="88"/>
      <c r="AB30" s="88"/>
      <c r="AC30" s="88"/>
      <c r="AD30" s="70"/>
      <c r="AE30" s="70"/>
      <c r="AF30" s="70"/>
      <c r="AG30" s="70"/>
      <c r="AH30" s="70"/>
      <c r="AI30" s="70"/>
      <c r="AJ30" s="70"/>
      <c r="CF30" s="72"/>
      <c r="CG30" s="23" t="s">
        <v>67</v>
      </c>
      <c r="CH30" s="23" t="s">
        <v>11</v>
      </c>
    </row>
    <row r="31" spans="1:86" s="71" customFormat="1" ht="18" customHeight="1" thickBot="1">
      <c r="A31" s="343" t="s">
        <v>66</v>
      </c>
      <c r="B31" s="344"/>
      <c r="C31" s="80">
        <f t="shared" si="0"/>
        <v>0</v>
      </c>
      <c r="D31" s="81">
        <f>D32+D33</f>
        <v>0</v>
      </c>
      <c r="E31" s="82">
        <f>E32+E33</f>
        <v>0</v>
      </c>
      <c r="F31" s="82">
        <f>F32+F33</f>
        <v>0</v>
      </c>
      <c r="G31" s="83">
        <f>G32+G33</f>
        <v>0</v>
      </c>
      <c r="H31" s="84"/>
      <c r="I31" s="345" t="s">
        <v>66</v>
      </c>
      <c r="J31" s="346"/>
      <c r="K31" s="347"/>
      <c r="L31" s="80">
        <f t="shared" si="1"/>
        <v>0</v>
      </c>
      <c r="M31" s="81">
        <f>M32+M33</f>
        <v>0</v>
      </c>
      <c r="N31" s="82">
        <f>N32+N33</f>
        <v>0</v>
      </c>
      <c r="O31" s="82">
        <f>O32+O33</f>
        <v>0</v>
      </c>
      <c r="P31" s="83">
        <f>P32+P33</f>
        <v>0</v>
      </c>
      <c r="Q31" s="84"/>
      <c r="R31" s="85"/>
      <c r="S31" s="77"/>
      <c r="T31" s="77"/>
      <c r="U31" s="78"/>
      <c r="V31" s="294"/>
      <c r="W31" s="294"/>
      <c r="X31" s="78"/>
      <c r="Y31" s="78"/>
      <c r="Z31" s="78"/>
      <c r="AA31" s="78"/>
      <c r="AB31" s="78"/>
      <c r="AC31" s="78"/>
      <c r="AD31" s="70"/>
      <c r="AE31" s="70"/>
      <c r="AF31" s="70"/>
      <c r="AG31" s="70"/>
      <c r="AH31" s="70"/>
      <c r="AI31" s="70"/>
      <c r="AJ31" s="70"/>
      <c r="CF31" s="72"/>
      <c r="CG31" s="23" t="s">
        <v>68</v>
      </c>
      <c r="CH31" s="23" t="s">
        <v>11</v>
      </c>
    </row>
    <row r="32" spans="1:86" s="71" customFormat="1" ht="18" customHeight="1">
      <c r="A32" s="328" t="s">
        <v>62</v>
      </c>
      <c r="B32" s="329"/>
      <c r="C32" s="93">
        <f t="shared" si="0"/>
        <v>0</v>
      </c>
      <c r="D32" s="6"/>
      <c r="E32" s="7"/>
      <c r="F32" s="7"/>
      <c r="G32" s="8"/>
      <c r="I32" s="330" t="s">
        <v>62</v>
      </c>
      <c r="J32" s="331"/>
      <c r="K32" s="332"/>
      <c r="L32" s="87">
        <f t="shared" si="1"/>
        <v>0</v>
      </c>
      <c r="M32" s="6"/>
      <c r="N32" s="7"/>
      <c r="O32" s="7"/>
      <c r="P32" s="8"/>
      <c r="R32" s="78"/>
      <c r="S32" s="77"/>
      <c r="T32" s="77"/>
      <c r="U32" s="294"/>
      <c r="V32" s="294"/>
      <c r="W32" s="294"/>
      <c r="X32" s="78"/>
      <c r="Y32" s="85"/>
      <c r="Z32" s="78"/>
      <c r="AA32" s="78"/>
      <c r="AB32" s="78"/>
      <c r="AC32" s="78"/>
      <c r="AD32" s="70"/>
      <c r="AE32" s="70"/>
      <c r="AF32" s="70"/>
      <c r="AG32" s="70"/>
      <c r="AH32" s="70"/>
      <c r="AI32" s="70"/>
      <c r="AJ32" s="70"/>
      <c r="CF32" s="72"/>
      <c r="CG32" s="23" t="s">
        <v>69</v>
      </c>
      <c r="CH32" s="23" t="s">
        <v>11</v>
      </c>
    </row>
    <row r="33" spans="1:86" s="71" customFormat="1" ht="18" customHeight="1" thickBot="1">
      <c r="A33" s="333" t="s">
        <v>64</v>
      </c>
      <c r="B33" s="334"/>
      <c r="C33" s="93">
        <f t="shared" si="0"/>
        <v>0</v>
      </c>
      <c r="D33" s="9"/>
      <c r="E33" s="10"/>
      <c r="F33" s="10"/>
      <c r="G33" s="11"/>
      <c r="I33" s="335" t="s">
        <v>64</v>
      </c>
      <c r="J33" s="336"/>
      <c r="K33" s="337"/>
      <c r="L33" s="91">
        <f t="shared" si="1"/>
        <v>0</v>
      </c>
      <c r="M33" s="9"/>
      <c r="N33" s="10"/>
      <c r="O33" s="10"/>
      <c r="P33" s="11"/>
      <c r="R33" s="78"/>
      <c r="S33" s="77"/>
      <c r="T33" s="77"/>
      <c r="U33" s="294"/>
      <c r="V33" s="294"/>
      <c r="W33" s="294"/>
      <c r="X33" s="78"/>
      <c r="Y33" s="85"/>
      <c r="Z33" s="78"/>
      <c r="AA33" s="78"/>
      <c r="AB33" s="78"/>
      <c r="AC33" s="78"/>
      <c r="AD33" s="70"/>
      <c r="AE33" s="70"/>
      <c r="AF33" s="70"/>
      <c r="AG33" s="70"/>
      <c r="AH33" s="70"/>
      <c r="AI33" s="70"/>
      <c r="AJ33" s="70"/>
      <c r="CF33" s="72"/>
      <c r="CG33" s="23" t="s">
        <v>72</v>
      </c>
      <c r="CH33" s="23" t="s">
        <v>11</v>
      </c>
    </row>
    <row r="34" spans="1:86" s="71" customFormat="1" ht="18" customHeight="1" thickBot="1">
      <c r="A34" s="413" t="s">
        <v>70</v>
      </c>
      <c r="B34" s="414"/>
      <c r="C34" s="94">
        <f>C28+C31</f>
        <v>0</v>
      </c>
      <c r="D34" s="95">
        <f>D28+D31</f>
        <v>0</v>
      </c>
      <c r="E34" s="96">
        <f t="shared" ref="E34:G34" si="2">E28+E31</f>
        <v>0</v>
      </c>
      <c r="F34" s="96">
        <f t="shared" si="2"/>
        <v>0</v>
      </c>
      <c r="G34" s="97">
        <f t="shared" si="2"/>
        <v>0</v>
      </c>
      <c r="H34" s="98"/>
      <c r="I34" s="415" t="s">
        <v>71</v>
      </c>
      <c r="J34" s="416"/>
      <c r="K34" s="417"/>
      <c r="L34" s="94">
        <f>L28+L31</f>
        <v>0</v>
      </c>
      <c r="M34" s="95">
        <f>M28+M31</f>
        <v>0</v>
      </c>
      <c r="N34" s="96">
        <f t="shared" ref="N34:P34" si="3">N28+N31</f>
        <v>0</v>
      </c>
      <c r="O34" s="96">
        <f t="shared" si="3"/>
        <v>0</v>
      </c>
      <c r="P34" s="97">
        <f t="shared" si="3"/>
        <v>0</v>
      </c>
      <c r="Q34" s="98"/>
      <c r="R34" s="99"/>
      <c r="S34" s="77"/>
      <c r="T34" s="77"/>
      <c r="U34" s="294"/>
      <c r="V34" s="294"/>
      <c r="W34" s="294"/>
      <c r="X34" s="78"/>
      <c r="Y34" s="85"/>
      <c r="Z34" s="78"/>
      <c r="AA34" s="78"/>
      <c r="AB34" s="78"/>
      <c r="AC34" s="78"/>
      <c r="AD34" s="70"/>
      <c r="AE34" s="70"/>
      <c r="AF34" s="70"/>
      <c r="AG34" s="70"/>
      <c r="AH34" s="70"/>
      <c r="AI34" s="70"/>
      <c r="AJ34" s="70"/>
      <c r="CF34" s="72"/>
      <c r="CG34" s="23" t="s">
        <v>73</v>
      </c>
      <c r="CH34" s="23" t="s">
        <v>11</v>
      </c>
    </row>
    <row r="35" spans="1:86" s="71" customFormat="1" ht="18" hidden="1" customHeight="1">
      <c r="R35" s="78"/>
      <c r="S35" s="77"/>
      <c r="T35" s="77"/>
      <c r="U35" s="312"/>
      <c r="V35" s="312"/>
      <c r="W35" s="312"/>
      <c r="X35" s="78"/>
      <c r="Y35" s="85"/>
      <c r="Z35" s="78"/>
      <c r="AA35" s="78"/>
      <c r="AB35" s="78"/>
      <c r="AC35" s="78"/>
      <c r="AD35" s="70"/>
      <c r="AE35" s="70"/>
      <c r="AF35" s="70"/>
      <c r="AG35" s="70"/>
      <c r="AH35" s="70"/>
      <c r="AI35" s="70"/>
      <c r="AJ35" s="70"/>
      <c r="CF35" s="72"/>
      <c r="CG35" s="23" t="s">
        <v>224</v>
      </c>
      <c r="CH35" s="23" t="s">
        <v>11</v>
      </c>
    </row>
    <row r="36" spans="1:86" s="71" customFormat="1" ht="18">
      <c r="R36" s="78"/>
      <c r="S36" s="77"/>
      <c r="T36" s="77"/>
      <c r="U36" s="88"/>
      <c r="V36" s="88"/>
      <c r="W36" s="88"/>
      <c r="X36" s="78"/>
      <c r="Y36" s="85"/>
      <c r="Z36" s="78"/>
      <c r="AA36" s="78"/>
      <c r="AB36" s="78"/>
      <c r="AC36" s="78"/>
      <c r="AD36" s="70"/>
      <c r="AE36" s="70"/>
      <c r="AF36" s="70"/>
      <c r="AG36" s="70"/>
      <c r="AH36" s="70"/>
      <c r="AI36" s="70"/>
      <c r="AJ36" s="70"/>
      <c r="CF36" s="72"/>
      <c r="CG36" s="23" t="s">
        <v>75</v>
      </c>
      <c r="CH36" s="23" t="s">
        <v>11</v>
      </c>
    </row>
    <row r="37" spans="1:86" s="71" customFormat="1" ht="18.75">
      <c r="A37" s="100"/>
      <c r="B37" s="100"/>
      <c r="C37" s="212" t="s">
        <v>74</v>
      </c>
      <c r="D37" s="100"/>
      <c r="E37" s="100"/>
      <c r="R37" s="78"/>
      <c r="S37" s="77"/>
      <c r="T37" s="77"/>
      <c r="U37" s="294"/>
      <c r="V37" s="294"/>
      <c r="W37" s="294"/>
      <c r="X37" s="78"/>
      <c r="Y37" s="85"/>
      <c r="Z37" s="78"/>
      <c r="AA37" s="78"/>
      <c r="AB37" s="78"/>
      <c r="AC37" s="78"/>
      <c r="AD37" s="70"/>
      <c r="AE37" s="70"/>
      <c r="AF37" s="70"/>
      <c r="AG37" s="70"/>
      <c r="AH37" s="70"/>
      <c r="AI37" s="70"/>
      <c r="AJ37" s="70"/>
      <c r="CF37" s="72"/>
      <c r="CG37" s="23" t="s">
        <v>76</v>
      </c>
      <c r="CH37" s="23" t="s">
        <v>11</v>
      </c>
    </row>
    <row r="38" spans="1:86" s="71" customFormat="1" ht="18.75" thickBot="1">
      <c r="C38" s="75"/>
      <c r="D38" s="75"/>
      <c r="E38" s="75"/>
      <c r="F38" s="101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6"/>
      <c r="S38" s="77"/>
      <c r="T38" s="77"/>
      <c r="U38" s="294"/>
      <c r="V38" s="294"/>
      <c r="W38" s="294"/>
      <c r="X38" s="78"/>
      <c r="Y38" s="85"/>
      <c r="Z38" s="78"/>
      <c r="AA38" s="78"/>
      <c r="AB38" s="78"/>
      <c r="AC38" s="78"/>
      <c r="AD38" s="70"/>
      <c r="AE38" s="70"/>
      <c r="AF38" s="70"/>
      <c r="AG38" s="70"/>
      <c r="AH38" s="70"/>
      <c r="AI38" s="70"/>
      <c r="AJ38" s="70"/>
      <c r="CF38" s="72"/>
      <c r="CG38" s="23" t="s">
        <v>84</v>
      </c>
      <c r="CH38" s="23" t="s">
        <v>11</v>
      </c>
    </row>
    <row r="39" spans="1:86" s="71" customFormat="1" ht="60" customHeight="1" thickBot="1">
      <c r="A39" s="310" t="s">
        <v>77</v>
      </c>
      <c r="B39" s="311"/>
      <c r="C39" s="311"/>
      <c r="D39" s="296"/>
      <c r="E39" s="231" t="s">
        <v>78</v>
      </c>
      <c r="F39" s="232" t="s">
        <v>79</v>
      </c>
      <c r="G39" s="102" t="s">
        <v>80</v>
      </c>
      <c r="H39" s="103" t="s">
        <v>81</v>
      </c>
      <c r="I39" s="104" t="s">
        <v>82</v>
      </c>
      <c r="J39" s="105" t="s">
        <v>83</v>
      </c>
      <c r="K39" s="84"/>
      <c r="L39" s="84"/>
      <c r="M39" s="84"/>
      <c r="N39" s="84"/>
      <c r="O39" s="84"/>
      <c r="P39" s="84"/>
      <c r="Q39" s="84"/>
      <c r="R39" s="85"/>
      <c r="S39" s="77"/>
      <c r="T39" s="77"/>
      <c r="U39" s="294"/>
      <c r="V39" s="294"/>
      <c r="W39" s="294"/>
      <c r="X39" s="78"/>
      <c r="Y39" s="85"/>
      <c r="Z39" s="78"/>
      <c r="AA39" s="78"/>
      <c r="AB39" s="78"/>
      <c r="AC39" s="78"/>
      <c r="AD39" s="70"/>
      <c r="AE39" s="70"/>
      <c r="AF39" s="70"/>
      <c r="AG39" s="70"/>
      <c r="AH39" s="70"/>
      <c r="AI39" s="70"/>
      <c r="AJ39" s="70"/>
      <c r="CF39" s="72"/>
      <c r="CG39" s="23" t="s">
        <v>87</v>
      </c>
      <c r="CH39" s="23" t="s">
        <v>11</v>
      </c>
    </row>
    <row r="40" spans="1:86" s="71" customFormat="1" ht="60" hidden="1" customHeight="1">
      <c r="A40" s="106"/>
      <c r="B40" s="107"/>
      <c r="C40" s="107"/>
      <c r="D40" s="108"/>
      <c r="E40" s="109"/>
      <c r="F40" s="110"/>
      <c r="G40" s="111"/>
      <c r="H40" s="112"/>
      <c r="I40" s="111"/>
      <c r="J40" s="113"/>
      <c r="K40" s="84"/>
      <c r="L40" s="84"/>
      <c r="M40" s="84"/>
      <c r="N40" s="84"/>
      <c r="O40" s="84"/>
      <c r="P40" s="84"/>
      <c r="Q40" s="84"/>
      <c r="R40" s="85"/>
      <c r="S40" s="77"/>
      <c r="T40" s="77"/>
      <c r="U40" s="92"/>
      <c r="V40" s="92"/>
      <c r="W40" s="92"/>
      <c r="X40" s="78"/>
      <c r="Y40" s="85"/>
      <c r="Z40" s="78"/>
      <c r="AA40" s="78"/>
      <c r="AB40" s="78"/>
      <c r="AC40" s="78"/>
      <c r="AD40" s="70"/>
      <c r="AE40" s="70"/>
      <c r="AF40" s="70"/>
      <c r="AG40" s="70"/>
      <c r="AH40" s="70"/>
      <c r="AI40" s="70"/>
      <c r="AJ40" s="70"/>
      <c r="CF40" s="72"/>
      <c r="CG40" s="23" t="s">
        <v>90</v>
      </c>
      <c r="CH40" s="23" t="s">
        <v>11</v>
      </c>
    </row>
    <row r="41" spans="1:86" s="71" customFormat="1" ht="60" hidden="1" customHeight="1">
      <c r="A41" s="106"/>
      <c r="B41" s="107"/>
      <c r="C41" s="107"/>
      <c r="D41" s="108"/>
      <c r="E41" s="109"/>
      <c r="F41" s="110"/>
      <c r="G41" s="111"/>
      <c r="H41" s="112"/>
      <c r="I41" s="111"/>
      <c r="J41" s="113"/>
      <c r="K41" s="84"/>
      <c r="L41" s="84"/>
      <c r="M41" s="84"/>
      <c r="N41" s="84"/>
      <c r="O41" s="84"/>
      <c r="P41" s="84"/>
      <c r="Q41" s="84"/>
      <c r="R41" s="85"/>
      <c r="S41" s="77"/>
      <c r="T41" s="77"/>
      <c r="U41" s="92"/>
      <c r="V41" s="92"/>
      <c r="W41" s="92"/>
      <c r="X41" s="78"/>
      <c r="Y41" s="85"/>
      <c r="Z41" s="78"/>
      <c r="AA41" s="78"/>
      <c r="AB41" s="78"/>
      <c r="AC41" s="78"/>
      <c r="AD41" s="70"/>
      <c r="AE41" s="70"/>
      <c r="AF41" s="70"/>
      <c r="AG41" s="70"/>
      <c r="AH41" s="70"/>
      <c r="AI41" s="70"/>
      <c r="AJ41" s="70"/>
      <c r="CF41" s="72"/>
      <c r="CG41" s="23" t="s">
        <v>93</v>
      </c>
      <c r="CH41" s="23" t="s">
        <v>11</v>
      </c>
    </row>
    <row r="42" spans="1:86" s="71" customFormat="1" ht="18" customHeight="1">
      <c r="A42" s="322" t="s">
        <v>85</v>
      </c>
      <c r="B42" s="323"/>
      <c r="C42" s="323"/>
      <c r="D42" s="324"/>
      <c r="E42" s="114" t="s">
        <v>86</v>
      </c>
      <c r="F42" s="115">
        <f>SUM(G42:J42)</f>
        <v>0</v>
      </c>
      <c r="G42" s="12"/>
      <c r="H42" s="13"/>
      <c r="I42" s="13"/>
      <c r="J42" s="14"/>
      <c r="K42" s="84"/>
      <c r="L42" s="84"/>
      <c r="M42" s="84"/>
      <c r="N42" s="84"/>
      <c r="O42" s="84"/>
      <c r="P42" s="84"/>
      <c r="Q42" s="84"/>
      <c r="R42" s="85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0"/>
      <c r="AE42" s="70"/>
      <c r="AF42" s="70"/>
      <c r="AG42" s="70"/>
      <c r="AH42" s="70"/>
      <c r="AI42" s="70"/>
      <c r="AJ42" s="70"/>
      <c r="CF42" s="72"/>
      <c r="CG42" s="23" t="s">
        <v>96</v>
      </c>
      <c r="CH42" s="23" t="s">
        <v>11</v>
      </c>
    </row>
    <row r="43" spans="1:86" s="71" customFormat="1" ht="18" customHeight="1">
      <c r="A43" s="313" t="s">
        <v>88</v>
      </c>
      <c r="B43" s="314"/>
      <c r="C43" s="314"/>
      <c r="D43" s="315"/>
      <c r="E43" s="116" t="s">
        <v>89</v>
      </c>
      <c r="F43" s="86">
        <f t="shared" ref="F43:F51" si="4">SUM(G43:J43)</f>
        <v>0</v>
      </c>
      <c r="G43" s="15"/>
      <c r="H43" s="16"/>
      <c r="I43" s="16"/>
      <c r="J43" s="17"/>
      <c r="K43" s="84"/>
      <c r="O43" s="84"/>
      <c r="R43" s="78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0"/>
      <c r="AE43" s="70"/>
      <c r="AF43" s="70"/>
      <c r="AG43" s="70"/>
      <c r="AH43" s="70"/>
      <c r="AI43" s="70"/>
      <c r="AJ43" s="70"/>
      <c r="CF43" s="72"/>
      <c r="CG43" s="23" t="s">
        <v>99</v>
      </c>
      <c r="CH43" s="23" t="s">
        <v>11</v>
      </c>
    </row>
    <row r="44" spans="1:86" s="71" customFormat="1" ht="18" customHeight="1">
      <c r="A44" s="316" t="s">
        <v>91</v>
      </c>
      <c r="B44" s="317"/>
      <c r="C44" s="317"/>
      <c r="D44" s="318"/>
      <c r="E44" s="117" t="s">
        <v>92</v>
      </c>
      <c r="F44" s="86">
        <f t="shared" si="4"/>
        <v>0</v>
      </c>
      <c r="G44" s="15"/>
      <c r="H44" s="16"/>
      <c r="I44" s="16"/>
      <c r="J44" s="17"/>
      <c r="K44" s="84"/>
      <c r="O44" s="84"/>
      <c r="R44" s="78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0"/>
      <c r="AE44" s="70"/>
      <c r="AF44" s="70"/>
      <c r="AG44" s="70"/>
      <c r="AH44" s="70"/>
      <c r="AI44" s="70"/>
      <c r="AJ44" s="70"/>
      <c r="CF44" s="72"/>
      <c r="CG44" s="23" t="s">
        <v>102</v>
      </c>
      <c r="CH44" s="23" t="s">
        <v>11</v>
      </c>
    </row>
    <row r="45" spans="1:86" s="71" customFormat="1" ht="18" customHeight="1">
      <c r="A45" s="325" t="s">
        <v>94</v>
      </c>
      <c r="B45" s="326"/>
      <c r="C45" s="326"/>
      <c r="D45" s="327"/>
      <c r="E45" s="116" t="s">
        <v>95</v>
      </c>
      <c r="F45" s="86">
        <f t="shared" si="4"/>
        <v>0</v>
      </c>
      <c r="G45" s="15"/>
      <c r="H45" s="16"/>
      <c r="I45" s="16"/>
      <c r="J45" s="17"/>
      <c r="K45" s="98"/>
      <c r="L45" s="98"/>
      <c r="M45" s="98"/>
      <c r="N45" s="98"/>
      <c r="O45" s="98"/>
      <c r="P45" s="98"/>
      <c r="Q45" s="98"/>
      <c r="R45" s="99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0"/>
      <c r="AE45" s="70"/>
      <c r="AF45" s="70"/>
      <c r="AG45" s="70"/>
      <c r="AH45" s="70"/>
      <c r="AI45" s="70"/>
      <c r="AJ45" s="70"/>
      <c r="CF45" s="72"/>
      <c r="CG45" s="23" t="s">
        <v>105</v>
      </c>
      <c r="CH45" s="23" t="s">
        <v>11</v>
      </c>
    </row>
    <row r="46" spans="1:86" s="71" customFormat="1" ht="18" customHeight="1">
      <c r="A46" s="316" t="s">
        <v>97</v>
      </c>
      <c r="B46" s="317"/>
      <c r="C46" s="317"/>
      <c r="D46" s="318"/>
      <c r="E46" s="117" t="s">
        <v>98</v>
      </c>
      <c r="F46" s="86">
        <f t="shared" si="4"/>
        <v>0</v>
      </c>
      <c r="G46" s="15"/>
      <c r="H46" s="16"/>
      <c r="I46" s="16"/>
      <c r="J46" s="17"/>
      <c r="R46" s="78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0"/>
      <c r="AE46" s="70"/>
      <c r="AF46" s="70"/>
      <c r="AG46" s="70"/>
      <c r="AH46" s="70"/>
      <c r="AI46" s="70"/>
      <c r="AJ46" s="70"/>
      <c r="CF46" s="72"/>
      <c r="CG46" s="23" t="s">
        <v>108</v>
      </c>
      <c r="CH46" s="23" t="s">
        <v>11</v>
      </c>
    </row>
    <row r="47" spans="1:86" s="71" customFormat="1" ht="18" customHeight="1">
      <c r="A47" s="313" t="s">
        <v>100</v>
      </c>
      <c r="B47" s="314"/>
      <c r="C47" s="314"/>
      <c r="D47" s="315"/>
      <c r="E47" s="116" t="s">
        <v>101</v>
      </c>
      <c r="F47" s="86">
        <f t="shared" si="4"/>
        <v>0</v>
      </c>
      <c r="G47" s="15"/>
      <c r="H47" s="16"/>
      <c r="I47" s="16"/>
      <c r="J47" s="17"/>
      <c r="R47" s="78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0"/>
      <c r="AE47" s="70"/>
      <c r="AF47" s="70"/>
      <c r="AG47" s="70"/>
      <c r="AH47" s="70"/>
      <c r="AI47" s="70"/>
      <c r="AJ47" s="70"/>
      <c r="CF47" s="72"/>
      <c r="CG47" s="23" t="s">
        <v>111</v>
      </c>
      <c r="CH47" s="23" t="s">
        <v>11</v>
      </c>
    </row>
    <row r="48" spans="1:86" s="71" customFormat="1" ht="18" customHeight="1">
      <c r="A48" s="316" t="s">
        <v>103</v>
      </c>
      <c r="B48" s="317"/>
      <c r="C48" s="317"/>
      <c r="D48" s="318"/>
      <c r="E48" s="117" t="s">
        <v>104</v>
      </c>
      <c r="F48" s="86">
        <f t="shared" si="4"/>
        <v>0</v>
      </c>
      <c r="G48" s="15"/>
      <c r="H48" s="16"/>
      <c r="I48" s="16"/>
      <c r="J48" s="17"/>
      <c r="R48" s="78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0"/>
      <c r="AE48" s="70"/>
      <c r="AF48" s="70"/>
      <c r="AG48" s="70"/>
      <c r="AH48" s="70"/>
      <c r="AI48" s="70"/>
      <c r="AJ48" s="70"/>
      <c r="CF48" s="72"/>
      <c r="CG48" s="23" t="s">
        <v>114</v>
      </c>
      <c r="CH48" s="23" t="s">
        <v>11</v>
      </c>
    </row>
    <row r="49" spans="1:86" s="71" customFormat="1" ht="18" customHeight="1">
      <c r="A49" s="313" t="s">
        <v>106</v>
      </c>
      <c r="B49" s="314"/>
      <c r="C49" s="314"/>
      <c r="D49" s="315"/>
      <c r="E49" s="116" t="s">
        <v>107</v>
      </c>
      <c r="F49" s="86">
        <f t="shared" si="4"/>
        <v>0</v>
      </c>
      <c r="G49" s="15"/>
      <c r="H49" s="16"/>
      <c r="I49" s="16"/>
      <c r="J49" s="17"/>
      <c r="K49" s="101"/>
      <c r="P49" s="118"/>
      <c r="Q49" s="119"/>
      <c r="R49" s="92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0"/>
      <c r="AE49" s="70"/>
      <c r="AF49" s="70"/>
      <c r="AG49" s="70"/>
      <c r="AH49" s="70"/>
      <c r="AI49" s="70"/>
      <c r="AJ49" s="70"/>
      <c r="CF49" s="72"/>
      <c r="CG49" s="23" t="s">
        <v>115</v>
      </c>
      <c r="CH49" s="23" t="s">
        <v>11</v>
      </c>
    </row>
    <row r="50" spans="1:86" s="71" customFormat="1" ht="18" customHeight="1">
      <c r="A50" s="316" t="s">
        <v>109</v>
      </c>
      <c r="B50" s="317"/>
      <c r="C50" s="317"/>
      <c r="D50" s="318"/>
      <c r="E50" s="117" t="s">
        <v>110</v>
      </c>
      <c r="F50" s="86">
        <f t="shared" si="4"/>
        <v>0</v>
      </c>
      <c r="G50" s="15"/>
      <c r="H50" s="16"/>
      <c r="I50" s="16"/>
      <c r="J50" s="17"/>
      <c r="K50" s="101"/>
      <c r="P50" s="119"/>
      <c r="Q50" s="119"/>
      <c r="R50" s="92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0"/>
      <c r="AE50" s="70"/>
      <c r="AF50" s="70"/>
      <c r="AG50" s="70"/>
      <c r="AH50" s="70"/>
      <c r="AI50" s="70"/>
      <c r="AJ50" s="70"/>
      <c r="CF50" s="72"/>
      <c r="CG50" s="23" t="s">
        <v>117</v>
      </c>
      <c r="CH50" s="23" t="s">
        <v>11</v>
      </c>
    </row>
    <row r="51" spans="1:86" s="71" customFormat="1" ht="18" customHeight="1" thickBot="1">
      <c r="A51" s="319" t="s">
        <v>112</v>
      </c>
      <c r="B51" s="320"/>
      <c r="C51" s="320"/>
      <c r="D51" s="321"/>
      <c r="E51" s="120" t="s">
        <v>113</v>
      </c>
      <c r="F51" s="121">
        <f t="shared" si="4"/>
        <v>0</v>
      </c>
      <c r="G51" s="9"/>
      <c r="H51" s="10"/>
      <c r="I51" s="10"/>
      <c r="J51" s="11"/>
      <c r="R51" s="78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0"/>
      <c r="AE51" s="70"/>
      <c r="AF51" s="70"/>
      <c r="AG51" s="70"/>
      <c r="AH51" s="70"/>
      <c r="AI51" s="70"/>
      <c r="AJ51" s="70"/>
      <c r="CF51" s="72"/>
      <c r="CG51" s="23" t="s">
        <v>118</v>
      </c>
      <c r="CH51" s="23" t="s">
        <v>11</v>
      </c>
    </row>
    <row r="52" spans="1:86" s="71" customFormat="1" ht="18" hidden="1" customHeight="1">
      <c r="C52" s="119"/>
      <c r="D52" s="119"/>
      <c r="E52" s="119"/>
      <c r="G52" s="84"/>
      <c r="R52" s="78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0"/>
      <c r="AE52" s="70"/>
      <c r="AF52" s="70"/>
      <c r="AG52" s="70"/>
      <c r="AH52" s="70"/>
      <c r="AI52" s="70"/>
      <c r="AJ52" s="70"/>
      <c r="CF52" s="72"/>
      <c r="CG52" s="23" t="s">
        <v>126</v>
      </c>
      <c r="CH52" s="23" t="s">
        <v>11</v>
      </c>
    </row>
    <row r="53" spans="1:86" s="71" customFormat="1" ht="18" hidden="1" customHeight="1">
      <c r="C53" s="119"/>
      <c r="D53" s="119"/>
      <c r="E53" s="119"/>
      <c r="G53" s="84"/>
      <c r="R53" s="78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0"/>
      <c r="AE53" s="70"/>
      <c r="AF53" s="70"/>
      <c r="AG53" s="70"/>
      <c r="AH53" s="70"/>
      <c r="AI53" s="70"/>
      <c r="AJ53" s="70"/>
      <c r="CF53" s="72"/>
      <c r="CG53" s="23" t="s">
        <v>128</v>
      </c>
      <c r="CH53" s="23" t="s">
        <v>11</v>
      </c>
    </row>
    <row r="54" spans="1:86" s="71" customFormat="1" ht="18">
      <c r="C54" s="119"/>
      <c r="D54" s="119"/>
      <c r="E54" s="119"/>
      <c r="G54" s="84"/>
      <c r="R54" s="78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0"/>
      <c r="AE54" s="70"/>
      <c r="AF54" s="70"/>
      <c r="AG54" s="70"/>
      <c r="AH54" s="70"/>
      <c r="AI54" s="70"/>
      <c r="AJ54" s="70"/>
      <c r="CF54" s="72"/>
      <c r="CG54" s="23" t="s">
        <v>130</v>
      </c>
      <c r="CH54" s="23" t="s">
        <v>11</v>
      </c>
    </row>
    <row r="55" spans="1:86" s="71" customFormat="1" ht="18.75">
      <c r="A55" s="100"/>
      <c r="B55" s="100"/>
      <c r="C55" s="212" t="s">
        <v>116</v>
      </c>
      <c r="D55" s="100"/>
      <c r="E55" s="100"/>
      <c r="F55" s="100"/>
      <c r="G55" s="100"/>
      <c r="R55" s="78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0"/>
      <c r="AE55" s="70"/>
      <c r="AF55" s="70"/>
      <c r="AG55" s="70"/>
      <c r="AH55" s="70"/>
      <c r="AI55" s="70"/>
      <c r="AJ55" s="70"/>
      <c r="CF55" s="72"/>
      <c r="CG55" s="23" t="s">
        <v>132</v>
      </c>
      <c r="CH55" s="23" t="s">
        <v>11</v>
      </c>
    </row>
    <row r="56" spans="1:86" s="71" customFormat="1" ht="18.75" thickBot="1">
      <c r="R56" s="78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0"/>
      <c r="AE56" s="70"/>
      <c r="AF56" s="70"/>
      <c r="AG56" s="70"/>
      <c r="AH56" s="70"/>
      <c r="AI56" s="70"/>
      <c r="AJ56" s="70"/>
      <c r="CF56" s="72"/>
      <c r="CG56" s="23" t="s">
        <v>134</v>
      </c>
      <c r="CH56" s="23" t="s">
        <v>11</v>
      </c>
    </row>
    <row r="57" spans="1:86" s="71" customFormat="1" ht="40.5" customHeight="1" thickBot="1">
      <c r="A57" s="310" t="s">
        <v>119</v>
      </c>
      <c r="B57" s="311"/>
      <c r="C57" s="311"/>
      <c r="D57" s="296"/>
      <c r="E57" s="233" t="s">
        <v>120</v>
      </c>
      <c r="F57" s="234" t="s">
        <v>79</v>
      </c>
      <c r="G57" s="111" t="s">
        <v>121</v>
      </c>
      <c r="H57" s="122" t="s">
        <v>122</v>
      </c>
      <c r="I57" s="122" t="s">
        <v>123</v>
      </c>
      <c r="J57" s="122" t="s">
        <v>124</v>
      </c>
      <c r="K57" s="123" t="s">
        <v>125</v>
      </c>
      <c r="R57" s="78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0"/>
      <c r="AE57" s="70"/>
      <c r="AF57" s="70"/>
      <c r="AG57" s="70"/>
      <c r="AH57" s="70"/>
      <c r="AI57" s="70"/>
      <c r="AJ57" s="70"/>
      <c r="CF57" s="72"/>
      <c r="CG57" s="23" t="s">
        <v>136</v>
      </c>
      <c r="CH57" s="23" t="s">
        <v>11</v>
      </c>
    </row>
    <row r="58" spans="1:86" s="71" customFormat="1" ht="40.5" hidden="1" customHeight="1">
      <c r="A58" s="124"/>
      <c r="B58" s="125"/>
      <c r="C58" s="125"/>
      <c r="D58" s="126"/>
      <c r="E58" s="127"/>
      <c r="F58" s="128"/>
      <c r="G58" s="111"/>
      <c r="H58" s="111"/>
      <c r="I58" s="111"/>
      <c r="J58" s="111"/>
      <c r="K58" s="113"/>
      <c r="R58" s="78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0"/>
      <c r="AE58" s="70"/>
      <c r="AF58" s="70"/>
      <c r="AG58" s="70"/>
      <c r="AH58" s="70"/>
      <c r="AI58" s="70"/>
      <c r="AJ58" s="70"/>
      <c r="CF58" s="72"/>
      <c r="CG58" s="23" t="s">
        <v>138</v>
      </c>
      <c r="CH58" s="23" t="s">
        <v>11</v>
      </c>
    </row>
    <row r="59" spans="1:86" s="71" customFormat="1" ht="19.5" customHeight="1">
      <c r="A59" s="298" t="s">
        <v>127</v>
      </c>
      <c r="B59" s="299"/>
      <c r="C59" s="300"/>
      <c r="D59" s="300"/>
      <c r="E59" s="132">
        <v>5.23</v>
      </c>
      <c r="F59" s="133">
        <f>SUM(G59:K59)</f>
        <v>0</v>
      </c>
      <c r="G59" s="12"/>
      <c r="H59" s="13"/>
      <c r="I59" s="13"/>
      <c r="J59" s="13"/>
      <c r="K59" s="14"/>
      <c r="R59" s="78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0"/>
      <c r="AE59" s="70"/>
      <c r="AF59" s="70"/>
      <c r="AG59" s="70"/>
      <c r="AH59" s="70"/>
      <c r="AI59" s="70"/>
      <c r="AJ59" s="70"/>
      <c r="CF59" s="72"/>
      <c r="CG59" s="23" t="s">
        <v>140</v>
      </c>
      <c r="CH59" s="23" t="s">
        <v>11</v>
      </c>
    </row>
    <row r="60" spans="1:86" s="71" customFormat="1" ht="19.5" customHeight="1">
      <c r="A60" s="284" t="s">
        <v>129</v>
      </c>
      <c r="B60" s="285"/>
      <c r="C60" s="286"/>
      <c r="D60" s="286"/>
      <c r="E60" s="137">
        <v>5.23</v>
      </c>
      <c r="F60" s="138">
        <f t="shared" ref="F60:F74" si="5">SUM(G60:K60)</f>
        <v>0</v>
      </c>
      <c r="G60" s="15"/>
      <c r="H60" s="16"/>
      <c r="I60" s="16"/>
      <c r="J60" s="16"/>
      <c r="K60" s="17"/>
      <c r="R60" s="78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0"/>
      <c r="AE60" s="70"/>
      <c r="AF60" s="70"/>
      <c r="AG60" s="70"/>
      <c r="AH60" s="70"/>
      <c r="AI60" s="70"/>
      <c r="AJ60" s="70"/>
      <c r="CF60" s="72"/>
      <c r="CG60" s="23" t="s">
        <v>142</v>
      </c>
      <c r="CH60" s="23" t="s">
        <v>11</v>
      </c>
    </row>
    <row r="61" spans="1:86" s="71" customFormat="1" ht="60.75" customHeight="1">
      <c r="A61" s="306" t="s">
        <v>131</v>
      </c>
      <c r="B61" s="307"/>
      <c r="C61" s="307"/>
      <c r="D61" s="256"/>
      <c r="E61" s="142">
        <v>5.2309999999999999</v>
      </c>
      <c r="F61" s="138">
        <f t="shared" si="5"/>
        <v>0</v>
      </c>
      <c r="G61" s="15"/>
      <c r="H61" s="16"/>
      <c r="I61" s="16"/>
      <c r="J61" s="16"/>
      <c r="K61" s="17"/>
      <c r="R61" s="78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0"/>
      <c r="AE61" s="70"/>
      <c r="AF61" s="70"/>
      <c r="AG61" s="70"/>
      <c r="AH61" s="70"/>
      <c r="AI61" s="70"/>
      <c r="AJ61" s="70"/>
      <c r="CF61" s="72"/>
      <c r="CG61" s="23" t="s">
        <v>225</v>
      </c>
      <c r="CH61" s="23" t="s">
        <v>11</v>
      </c>
    </row>
    <row r="62" spans="1:86" s="71" customFormat="1" ht="60.75" hidden="1" customHeight="1">
      <c r="A62" s="139"/>
      <c r="B62" s="140"/>
      <c r="C62" s="140"/>
      <c r="D62" s="141"/>
      <c r="E62" s="142"/>
      <c r="F62" s="138"/>
      <c r="G62" s="15"/>
      <c r="H62" s="16"/>
      <c r="I62" s="16"/>
      <c r="J62" s="16"/>
      <c r="K62" s="17"/>
      <c r="R62" s="78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0"/>
      <c r="AE62" s="70"/>
      <c r="AF62" s="70"/>
      <c r="AG62" s="70"/>
      <c r="AH62" s="70"/>
      <c r="AI62" s="70"/>
      <c r="AJ62" s="70"/>
      <c r="CF62" s="72"/>
      <c r="CG62" s="23" t="s">
        <v>144</v>
      </c>
      <c r="CH62" s="23" t="s">
        <v>11</v>
      </c>
    </row>
    <row r="63" spans="1:86" s="71" customFormat="1" ht="60.75" hidden="1" customHeight="1">
      <c r="A63" s="139"/>
      <c r="B63" s="140"/>
      <c r="C63" s="140"/>
      <c r="D63" s="141"/>
      <c r="E63" s="142"/>
      <c r="F63" s="138"/>
      <c r="G63" s="15"/>
      <c r="H63" s="16"/>
      <c r="I63" s="16"/>
      <c r="J63" s="16"/>
      <c r="K63" s="17"/>
      <c r="R63" s="78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0"/>
      <c r="AE63" s="70"/>
      <c r="AF63" s="70"/>
      <c r="AG63" s="70"/>
      <c r="AH63" s="70"/>
      <c r="AI63" s="70"/>
      <c r="AJ63" s="70"/>
      <c r="CF63" s="72"/>
      <c r="CG63" s="23" t="s">
        <v>146</v>
      </c>
      <c r="CH63" s="23" t="s">
        <v>11</v>
      </c>
    </row>
    <row r="64" spans="1:86" s="71" customFormat="1" ht="60.75" hidden="1" customHeight="1">
      <c r="A64" s="139"/>
      <c r="B64" s="140"/>
      <c r="C64" s="140"/>
      <c r="D64" s="141"/>
      <c r="E64" s="142"/>
      <c r="F64" s="138"/>
      <c r="G64" s="15"/>
      <c r="H64" s="16"/>
      <c r="I64" s="16"/>
      <c r="J64" s="16"/>
      <c r="K64" s="17"/>
      <c r="R64" s="78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0"/>
      <c r="AE64" s="70"/>
      <c r="AF64" s="70"/>
      <c r="AG64" s="70"/>
      <c r="AH64" s="70"/>
      <c r="AI64" s="70"/>
      <c r="AJ64" s="70"/>
      <c r="CF64" s="72"/>
      <c r="CG64" s="23" t="s">
        <v>148</v>
      </c>
      <c r="CH64" s="23" t="s">
        <v>11</v>
      </c>
    </row>
    <row r="65" spans="1:86" s="71" customFormat="1" ht="19.5" customHeight="1">
      <c r="A65" s="308" t="s">
        <v>133</v>
      </c>
      <c r="B65" s="309"/>
      <c r="C65" s="309"/>
      <c r="D65" s="285"/>
      <c r="E65" s="137">
        <v>5.2320000000000002</v>
      </c>
      <c r="F65" s="138">
        <f t="shared" si="5"/>
        <v>0</v>
      </c>
      <c r="G65" s="15"/>
      <c r="H65" s="16"/>
      <c r="I65" s="16"/>
      <c r="J65" s="16"/>
      <c r="K65" s="17"/>
      <c r="L65" s="101"/>
      <c r="P65" s="119"/>
      <c r="Q65" s="119"/>
      <c r="R65" s="312"/>
      <c r="S65" s="312"/>
      <c r="T65" s="312"/>
      <c r="U65" s="88"/>
      <c r="V65" s="88"/>
      <c r="W65" s="88"/>
      <c r="X65" s="88"/>
      <c r="Y65" s="88"/>
      <c r="Z65" s="88"/>
      <c r="AA65" s="88"/>
      <c r="AB65" s="77"/>
      <c r="AC65" s="77"/>
      <c r="AD65" s="70"/>
      <c r="AE65" s="70"/>
      <c r="AF65" s="70"/>
      <c r="AG65" s="70"/>
      <c r="AH65" s="70"/>
      <c r="AI65" s="70"/>
      <c r="AJ65" s="70"/>
      <c r="CF65" s="72"/>
      <c r="CG65" s="23" t="s">
        <v>150</v>
      </c>
      <c r="CH65" s="23" t="s">
        <v>11</v>
      </c>
    </row>
    <row r="66" spans="1:86" s="71" customFormat="1" ht="19.5" hidden="1" customHeight="1">
      <c r="A66" s="143"/>
      <c r="B66" s="144"/>
      <c r="C66" s="144"/>
      <c r="D66" s="135"/>
      <c r="E66" s="137"/>
      <c r="F66" s="138"/>
      <c r="G66" s="15"/>
      <c r="H66" s="16"/>
      <c r="I66" s="16"/>
      <c r="J66" s="16"/>
      <c r="K66" s="17"/>
      <c r="L66" s="101"/>
      <c r="P66" s="119"/>
      <c r="Q66" s="119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77"/>
      <c r="AC66" s="77"/>
      <c r="AD66" s="70"/>
      <c r="AE66" s="70"/>
      <c r="AF66" s="70"/>
      <c r="AG66" s="70"/>
      <c r="AH66" s="70"/>
      <c r="AI66" s="70"/>
      <c r="AJ66" s="70"/>
      <c r="CF66" s="72"/>
      <c r="CG66" s="23" t="s">
        <v>152</v>
      </c>
      <c r="CH66" s="23" t="s">
        <v>11</v>
      </c>
    </row>
    <row r="67" spans="1:86" s="71" customFormat="1" ht="28.5" customHeight="1">
      <c r="A67" s="306" t="s">
        <v>135</v>
      </c>
      <c r="B67" s="307"/>
      <c r="C67" s="307"/>
      <c r="D67" s="256"/>
      <c r="E67" s="132">
        <v>5.2329999999999997</v>
      </c>
      <c r="F67" s="138">
        <f t="shared" si="5"/>
        <v>0</v>
      </c>
      <c r="G67" s="15"/>
      <c r="H67" s="16"/>
      <c r="I67" s="16"/>
      <c r="J67" s="16"/>
      <c r="K67" s="17"/>
      <c r="R67" s="293"/>
      <c r="S67" s="293"/>
      <c r="T67" s="293"/>
      <c r="U67" s="78"/>
      <c r="V67" s="85"/>
      <c r="W67" s="78"/>
      <c r="X67" s="78"/>
      <c r="Y67" s="78"/>
      <c r="Z67" s="78"/>
      <c r="AA67" s="78"/>
      <c r="AB67" s="77"/>
      <c r="AC67" s="77"/>
      <c r="AD67" s="70"/>
      <c r="AE67" s="70"/>
      <c r="AF67" s="70"/>
      <c r="AG67" s="70"/>
      <c r="AH67" s="70"/>
      <c r="AI67" s="70"/>
      <c r="AJ67" s="70"/>
      <c r="CF67" s="72"/>
      <c r="CG67" s="23" t="s">
        <v>154</v>
      </c>
      <c r="CH67" s="23" t="s">
        <v>11</v>
      </c>
    </row>
    <row r="68" spans="1:86" s="71" customFormat="1" ht="28.5" hidden="1" customHeight="1">
      <c r="A68" s="139"/>
      <c r="B68" s="140"/>
      <c r="C68" s="140"/>
      <c r="D68" s="141"/>
      <c r="E68" s="132"/>
      <c r="F68" s="138"/>
      <c r="G68" s="15"/>
      <c r="H68" s="16"/>
      <c r="I68" s="16"/>
      <c r="J68" s="16"/>
      <c r="K68" s="17"/>
      <c r="R68" s="145"/>
      <c r="S68" s="145"/>
      <c r="T68" s="145"/>
      <c r="U68" s="78"/>
      <c r="V68" s="85"/>
      <c r="W68" s="78"/>
      <c r="X68" s="78"/>
      <c r="Y68" s="78"/>
      <c r="Z68" s="78"/>
      <c r="AA68" s="78"/>
      <c r="AB68" s="77"/>
      <c r="AC68" s="77"/>
      <c r="AD68" s="70"/>
      <c r="AE68" s="70"/>
      <c r="AF68" s="70"/>
      <c r="AG68" s="70"/>
      <c r="AH68" s="70"/>
      <c r="AI68" s="70"/>
      <c r="AJ68" s="70"/>
      <c r="CF68" s="72"/>
      <c r="CG68" s="23" t="s">
        <v>156</v>
      </c>
      <c r="CH68" s="23" t="s">
        <v>11</v>
      </c>
    </row>
    <row r="69" spans="1:86" s="71" customFormat="1" ht="45" customHeight="1">
      <c r="A69" s="308" t="s">
        <v>137</v>
      </c>
      <c r="B69" s="309"/>
      <c r="C69" s="309"/>
      <c r="D69" s="285"/>
      <c r="E69" s="137">
        <v>5.234</v>
      </c>
      <c r="F69" s="138">
        <f t="shared" si="5"/>
        <v>0</v>
      </c>
      <c r="G69" s="15"/>
      <c r="H69" s="16"/>
      <c r="I69" s="16"/>
      <c r="J69" s="16"/>
      <c r="K69" s="17"/>
      <c r="R69" s="293"/>
      <c r="S69" s="293"/>
      <c r="T69" s="293"/>
      <c r="U69" s="78"/>
      <c r="V69" s="85"/>
      <c r="W69" s="78"/>
      <c r="X69" s="78"/>
      <c r="Y69" s="78"/>
      <c r="Z69" s="78"/>
      <c r="AA69" s="78"/>
      <c r="AB69" s="77"/>
      <c r="AC69" s="77"/>
      <c r="AD69" s="70"/>
      <c r="AE69" s="70"/>
      <c r="AF69" s="70"/>
      <c r="AG69" s="70"/>
      <c r="AH69" s="70"/>
      <c r="AI69" s="70"/>
      <c r="AJ69" s="70"/>
      <c r="CF69" s="72"/>
      <c r="CG69" s="23" t="s">
        <v>158</v>
      </c>
      <c r="CH69" s="23" t="s">
        <v>11</v>
      </c>
    </row>
    <row r="70" spans="1:86" s="71" customFormat="1" ht="45" hidden="1" customHeight="1">
      <c r="A70" s="143"/>
      <c r="B70" s="144"/>
      <c r="C70" s="144"/>
      <c r="D70" s="135"/>
      <c r="E70" s="137"/>
      <c r="F70" s="138"/>
      <c r="G70" s="15"/>
      <c r="H70" s="16"/>
      <c r="I70" s="16"/>
      <c r="J70" s="16"/>
      <c r="K70" s="17"/>
      <c r="R70" s="145"/>
      <c r="S70" s="145"/>
      <c r="T70" s="145"/>
      <c r="U70" s="78"/>
      <c r="V70" s="85"/>
      <c r="W70" s="78"/>
      <c r="X70" s="78"/>
      <c r="Y70" s="78"/>
      <c r="Z70" s="78"/>
      <c r="AA70" s="78"/>
      <c r="AB70" s="77"/>
      <c r="AC70" s="77"/>
      <c r="AD70" s="70"/>
      <c r="AE70" s="70"/>
      <c r="AF70" s="70"/>
      <c r="AG70" s="70"/>
      <c r="AH70" s="70"/>
      <c r="AI70" s="70"/>
      <c r="AJ70" s="70"/>
      <c r="CF70" s="72"/>
      <c r="CG70" s="23" t="s">
        <v>160</v>
      </c>
      <c r="CH70" s="23" t="s">
        <v>11</v>
      </c>
    </row>
    <row r="71" spans="1:86" s="71" customFormat="1" ht="19.5" customHeight="1">
      <c r="A71" s="306" t="s">
        <v>139</v>
      </c>
      <c r="B71" s="307"/>
      <c r="C71" s="307"/>
      <c r="D71" s="256"/>
      <c r="E71" s="132">
        <v>5.2350000000000003</v>
      </c>
      <c r="F71" s="138">
        <f t="shared" si="5"/>
        <v>0</v>
      </c>
      <c r="G71" s="15"/>
      <c r="H71" s="16"/>
      <c r="I71" s="16"/>
      <c r="J71" s="16"/>
      <c r="K71" s="17"/>
      <c r="R71" s="293"/>
      <c r="S71" s="293"/>
      <c r="T71" s="293"/>
      <c r="U71" s="294"/>
      <c r="V71" s="294"/>
      <c r="W71" s="294"/>
      <c r="X71" s="294"/>
      <c r="Y71" s="294"/>
      <c r="Z71" s="294"/>
      <c r="AA71" s="294"/>
      <c r="AB71" s="78"/>
      <c r="AC71" s="78"/>
      <c r="CF71" s="72"/>
      <c r="CG71" s="23" t="s">
        <v>162</v>
      </c>
      <c r="CH71" s="23" t="s">
        <v>11</v>
      </c>
    </row>
    <row r="72" spans="1:86" s="71" customFormat="1" ht="28.5" customHeight="1">
      <c r="A72" s="301" t="s">
        <v>141</v>
      </c>
      <c r="B72" s="302"/>
      <c r="C72" s="302"/>
      <c r="D72" s="303"/>
      <c r="E72" s="137">
        <v>5.2359999999999998</v>
      </c>
      <c r="F72" s="138">
        <f t="shared" si="5"/>
        <v>0</v>
      </c>
      <c r="G72" s="15"/>
      <c r="H72" s="16"/>
      <c r="I72" s="16"/>
      <c r="J72" s="16"/>
      <c r="K72" s="17"/>
      <c r="R72" s="293"/>
      <c r="S72" s="293"/>
      <c r="T72" s="293"/>
      <c r="U72" s="294"/>
      <c r="V72" s="294"/>
      <c r="W72" s="294"/>
      <c r="X72" s="294"/>
      <c r="Y72" s="294"/>
      <c r="Z72" s="294"/>
      <c r="AA72" s="294"/>
      <c r="AB72" s="78"/>
      <c r="AC72" s="78"/>
      <c r="CF72" s="72"/>
      <c r="CG72" s="23" t="s">
        <v>164</v>
      </c>
      <c r="CH72" s="23" t="s">
        <v>11</v>
      </c>
    </row>
    <row r="73" spans="1:86" s="71" customFormat="1" ht="28.5" hidden="1" customHeight="1">
      <c r="A73" s="146"/>
      <c r="B73" s="147"/>
      <c r="C73" s="147"/>
      <c r="D73" s="148"/>
      <c r="E73" s="149"/>
      <c r="F73" s="150"/>
      <c r="G73" s="15"/>
      <c r="H73" s="16"/>
      <c r="I73" s="16"/>
      <c r="J73" s="16"/>
      <c r="K73" s="17"/>
      <c r="R73" s="145"/>
      <c r="S73" s="145"/>
      <c r="T73" s="145"/>
      <c r="U73" s="92"/>
      <c r="V73" s="92"/>
      <c r="W73" s="92"/>
      <c r="X73" s="92"/>
      <c r="Y73" s="92"/>
      <c r="Z73" s="92"/>
      <c r="AA73" s="92"/>
      <c r="AB73" s="78"/>
      <c r="AC73" s="78"/>
      <c r="CF73" s="72"/>
      <c r="CG73" s="23" t="s">
        <v>166</v>
      </c>
      <c r="CH73" s="23" t="s">
        <v>11</v>
      </c>
    </row>
    <row r="74" spans="1:86" s="71" customFormat="1" ht="28.5" customHeight="1" thickBot="1">
      <c r="A74" s="304" t="s">
        <v>143</v>
      </c>
      <c r="B74" s="305"/>
      <c r="C74" s="305"/>
      <c r="D74" s="253"/>
      <c r="E74" s="151">
        <v>5.2370000000000001</v>
      </c>
      <c r="F74" s="152">
        <f t="shared" si="5"/>
        <v>0</v>
      </c>
      <c r="G74" s="9"/>
      <c r="H74" s="10"/>
      <c r="I74" s="10"/>
      <c r="J74" s="10"/>
      <c r="K74" s="11"/>
      <c r="R74" s="293"/>
      <c r="S74" s="293"/>
      <c r="T74" s="293"/>
      <c r="U74" s="294"/>
      <c r="V74" s="294"/>
      <c r="W74" s="294"/>
      <c r="X74" s="294"/>
      <c r="Y74" s="294"/>
      <c r="Z74" s="294"/>
      <c r="AA74" s="294"/>
      <c r="AB74" s="78"/>
      <c r="AC74" s="78"/>
      <c r="CF74" s="72"/>
      <c r="CG74" s="23" t="s">
        <v>168</v>
      </c>
      <c r="CH74" s="23" t="s">
        <v>11</v>
      </c>
    </row>
    <row r="75" spans="1:86" s="71" customFormat="1" ht="28.5" hidden="1" customHeight="1">
      <c r="A75" s="153"/>
      <c r="B75" s="153"/>
      <c r="C75" s="153"/>
      <c r="D75" s="153"/>
      <c r="E75" s="154"/>
      <c r="F75" s="155"/>
      <c r="G75" s="154"/>
      <c r="H75" s="154"/>
      <c r="I75" s="154"/>
      <c r="J75" s="154"/>
      <c r="K75" s="154"/>
      <c r="R75" s="145"/>
      <c r="S75" s="145"/>
      <c r="T75" s="145"/>
      <c r="U75" s="92"/>
      <c r="V75" s="92"/>
      <c r="W75" s="92"/>
      <c r="X75" s="92"/>
      <c r="Y75" s="92"/>
      <c r="Z75" s="92"/>
      <c r="AA75" s="92"/>
      <c r="AB75" s="78"/>
      <c r="AC75" s="78"/>
      <c r="CF75" s="72"/>
      <c r="CG75" s="23" t="s">
        <v>170</v>
      </c>
      <c r="CH75" s="23" t="s">
        <v>11</v>
      </c>
    </row>
    <row r="76" spans="1:86" s="71" customFormat="1" ht="28.5" hidden="1" customHeight="1">
      <c r="A76" s="153"/>
      <c r="B76" s="153"/>
      <c r="C76" s="153"/>
      <c r="D76" s="153"/>
      <c r="E76" s="154"/>
      <c r="F76" s="155"/>
      <c r="G76" s="154"/>
      <c r="H76" s="154"/>
      <c r="I76" s="154"/>
      <c r="J76" s="154"/>
      <c r="K76" s="154"/>
      <c r="R76" s="145"/>
      <c r="S76" s="145"/>
      <c r="T76" s="145"/>
      <c r="U76" s="92"/>
      <c r="V76" s="92"/>
      <c r="W76" s="92"/>
      <c r="X76" s="92"/>
      <c r="Y76" s="92"/>
      <c r="Z76" s="92"/>
      <c r="AA76" s="92"/>
      <c r="AB76" s="78"/>
      <c r="AC76" s="78"/>
      <c r="CF76" s="72"/>
      <c r="CG76" s="23" t="s">
        <v>172</v>
      </c>
      <c r="CH76" s="23" t="s">
        <v>11</v>
      </c>
    </row>
    <row r="77" spans="1:86" s="71" customFormat="1" ht="28.5" hidden="1" customHeight="1">
      <c r="A77" s="153"/>
      <c r="B77" s="153"/>
      <c r="C77" s="153"/>
      <c r="D77" s="153"/>
      <c r="E77" s="154"/>
      <c r="F77" s="155"/>
      <c r="G77" s="154"/>
      <c r="H77" s="154"/>
      <c r="I77" s="154"/>
      <c r="J77" s="154"/>
      <c r="K77" s="154"/>
      <c r="R77" s="145"/>
      <c r="S77" s="145"/>
      <c r="T77" s="145"/>
      <c r="U77" s="92"/>
      <c r="V77" s="92"/>
      <c r="W77" s="92"/>
      <c r="X77" s="92"/>
      <c r="Y77" s="92"/>
      <c r="Z77" s="92"/>
      <c r="AA77" s="92"/>
      <c r="AB77" s="78"/>
      <c r="AC77" s="78"/>
      <c r="CF77" s="72"/>
      <c r="CG77" s="23" t="s">
        <v>174</v>
      </c>
      <c r="CH77" s="23" t="s">
        <v>11</v>
      </c>
    </row>
    <row r="78" spans="1:86" s="71" customFormat="1" ht="18.75" thickBot="1">
      <c r="A78" s="119"/>
      <c r="B78" s="119"/>
      <c r="C78" s="119"/>
      <c r="D78" s="119"/>
      <c r="R78" s="293"/>
      <c r="S78" s="293"/>
      <c r="T78" s="293"/>
      <c r="U78" s="78"/>
      <c r="V78" s="85"/>
      <c r="W78" s="78"/>
      <c r="X78" s="78"/>
      <c r="Y78" s="78"/>
      <c r="Z78" s="78"/>
      <c r="AA78" s="78"/>
      <c r="AB78" s="78"/>
      <c r="AC78" s="78"/>
      <c r="CF78" s="72"/>
      <c r="CG78" s="23" t="s">
        <v>176</v>
      </c>
      <c r="CH78" s="23" t="s">
        <v>11</v>
      </c>
    </row>
    <row r="79" spans="1:86" s="71" customFormat="1" ht="32.25" thickBot="1">
      <c r="A79" s="295" t="s">
        <v>145</v>
      </c>
      <c r="B79" s="296"/>
      <c r="C79" s="297"/>
      <c r="D79" s="297"/>
      <c r="E79" s="235" t="s">
        <v>120</v>
      </c>
      <c r="F79" s="234" t="s">
        <v>79</v>
      </c>
      <c r="G79" s="111" t="s">
        <v>121</v>
      </c>
      <c r="H79" s="122" t="s">
        <v>122</v>
      </c>
      <c r="I79" s="122" t="s">
        <v>123</v>
      </c>
      <c r="J79" s="122" t="s">
        <v>124</v>
      </c>
      <c r="K79" s="123" t="s">
        <v>125</v>
      </c>
      <c r="R79" s="293"/>
      <c r="S79" s="293"/>
      <c r="T79" s="293"/>
      <c r="U79" s="294"/>
      <c r="V79" s="294"/>
      <c r="W79" s="294"/>
      <c r="X79" s="294"/>
      <c r="Y79" s="294"/>
      <c r="Z79" s="294"/>
      <c r="AA79" s="294"/>
      <c r="AB79" s="78"/>
      <c r="AC79" s="78"/>
      <c r="CF79" s="72"/>
      <c r="CG79" s="23" t="s">
        <v>178</v>
      </c>
      <c r="CH79" s="23" t="s">
        <v>11</v>
      </c>
    </row>
    <row r="80" spans="1:86" s="71" customFormat="1" ht="48" customHeight="1">
      <c r="A80" s="298" t="s">
        <v>147</v>
      </c>
      <c r="B80" s="299"/>
      <c r="C80" s="300"/>
      <c r="D80" s="300"/>
      <c r="E80" s="114">
        <v>5.24</v>
      </c>
      <c r="F80" s="133">
        <f t="shared" ref="F80:F112" si="6">SUM(G80:K80)</f>
        <v>0</v>
      </c>
      <c r="G80" s="12"/>
      <c r="H80" s="13"/>
      <c r="I80" s="13"/>
      <c r="J80" s="13"/>
      <c r="K80" s="14"/>
      <c r="R80" s="293"/>
      <c r="S80" s="293"/>
      <c r="T80" s="293"/>
      <c r="U80" s="78"/>
      <c r="V80" s="85"/>
      <c r="W80" s="78"/>
      <c r="X80" s="78"/>
      <c r="Y80" s="78"/>
      <c r="Z80" s="78"/>
      <c r="AA80" s="78"/>
      <c r="AB80" s="78"/>
      <c r="AC80" s="78"/>
      <c r="CF80" s="72"/>
      <c r="CG80" s="23" t="s">
        <v>180</v>
      </c>
      <c r="CH80" s="23" t="s">
        <v>11</v>
      </c>
    </row>
    <row r="81" spans="1:86" s="71" customFormat="1" ht="48" hidden="1" customHeight="1">
      <c r="A81" s="129"/>
      <c r="B81" s="130"/>
      <c r="C81" s="131"/>
      <c r="D81" s="131"/>
      <c r="E81" s="114"/>
      <c r="F81" s="133"/>
      <c r="G81" s="15"/>
      <c r="H81" s="16"/>
      <c r="I81" s="16"/>
      <c r="J81" s="16"/>
      <c r="K81" s="17"/>
      <c r="R81" s="145"/>
      <c r="S81" s="145"/>
      <c r="T81" s="145"/>
      <c r="U81" s="78"/>
      <c r="V81" s="85"/>
      <c r="W81" s="78"/>
      <c r="X81" s="78"/>
      <c r="Y81" s="78"/>
      <c r="Z81" s="78"/>
      <c r="AA81" s="78"/>
      <c r="AB81" s="78"/>
      <c r="AC81" s="78"/>
      <c r="CF81" s="72"/>
      <c r="CG81" s="23" t="s">
        <v>181</v>
      </c>
      <c r="CH81" s="23" t="s">
        <v>11</v>
      </c>
    </row>
    <row r="82" spans="1:86" s="71" customFormat="1" ht="48" hidden="1" customHeight="1">
      <c r="A82" s="129"/>
      <c r="B82" s="130"/>
      <c r="C82" s="131"/>
      <c r="D82" s="131"/>
      <c r="E82" s="114"/>
      <c r="F82" s="133"/>
      <c r="G82" s="15"/>
      <c r="H82" s="16"/>
      <c r="I82" s="16"/>
      <c r="J82" s="16"/>
      <c r="K82" s="17"/>
      <c r="R82" s="145"/>
      <c r="S82" s="145"/>
      <c r="T82" s="145"/>
      <c r="U82" s="78"/>
      <c r="V82" s="85"/>
      <c r="W82" s="78"/>
      <c r="X82" s="78"/>
      <c r="Y82" s="78"/>
      <c r="Z82" s="78"/>
      <c r="AA82" s="78"/>
      <c r="AB82" s="78"/>
      <c r="AC82" s="78"/>
      <c r="CF82" s="72"/>
      <c r="CG82" s="23" t="s">
        <v>183</v>
      </c>
      <c r="CH82" s="23" t="s">
        <v>11</v>
      </c>
    </row>
    <row r="83" spans="1:86" s="71" customFormat="1" ht="19.5" customHeight="1">
      <c r="A83" s="287" t="s">
        <v>149</v>
      </c>
      <c r="B83" s="288"/>
      <c r="C83" s="289"/>
      <c r="D83" s="289"/>
      <c r="E83" s="116">
        <v>5.2409999999999997</v>
      </c>
      <c r="F83" s="138">
        <f t="shared" si="6"/>
        <v>0</v>
      </c>
      <c r="G83" s="15"/>
      <c r="H83" s="16"/>
      <c r="I83" s="16"/>
      <c r="J83" s="16"/>
      <c r="K83" s="17"/>
      <c r="R83" s="293"/>
      <c r="S83" s="293"/>
      <c r="T83" s="293"/>
      <c r="U83" s="294"/>
      <c r="V83" s="294"/>
      <c r="W83" s="294"/>
      <c r="X83" s="294"/>
      <c r="Y83" s="294"/>
      <c r="Z83" s="294"/>
      <c r="AA83" s="294"/>
      <c r="AB83" s="78"/>
      <c r="AC83" s="78"/>
      <c r="CF83" s="72"/>
      <c r="CG83" s="23" t="s">
        <v>185</v>
      </c>
      <c r="CH83" s="23" t="s">
        <v>11</v>
      </c>
    </row>
    <row r="84" spans="1:86" s="71" customFormat="1" ht="19.5" hidden="1" customHeight="1">
      <c r="A84" s="156"/>
      <c r="B84" s="157"/>
      <c r="C84" s="158"/>
      <c r="D84" s="158"/>
      <c r="E84" s="116"/>
      <c r="F84" s="138"/>
      <c r="G84" s="15"/>
      <c r="H84" s="16"/>
      <c r="I84" s="16"/>
      <c r="J84" s="16"/>
      <c r="K84" s="17"/>
      <c r="R84" s="145"/>
      <c r="S84" s="145"/>
      <c r="T84" s="145"/>
      <c r="U84" s="92"/>
      <c r="V84" s="92"/>
      <c r="W84" s="92"/>
      <c r="X84" s="92"/>
      <c r="Y84" s="92"/>
      <c r="Z84" s="92"/>
      <c r="AA84" s="92"/>
      <c r="AB84" s="78"/>
      <c r="AC84" s="78"/>
      <c r="CF84" s="72"/>
      <c r="CG84" s="23" t="s">
        <v>186</v>
      </c>
      <c r="CH84" s="23" t="s">
        <v>11</v>
      </c>
    </row>
    <row r="85" spans="1:86" s="71" customFormat="1" ht="48" customHeight="1">
      <c r="A85" s="255" t="s">
        <v>151</v>
      </c>
      <c r="B85" s="256"/>
      <c r="C85" s="257"/>
      <c r="D85" s="257"/>
      <c r="E85" s="117">
        <v>5.242</v>
      </c>
      <c r="F85" s="138">
        <f t="shared" si="6"/>
        <v>0</v>
      </c>
      <c r="G85" s="15"/>
      <c r="H85" s="16"/>
      <c r="I85" s="16"/>
      <c r="J85" s="16"/>
      <c r="K85" s="17"/>
      <c r="R85" s="92"/>
      <c r="S85" s="92"/>
      <c r="T85" s="92"/>
      <c r="U85" s="78"/>
      <c r="V85" s="78"/>
      <c r="W85" s="78"/>
      <c r="X85" s="78"/>
      <c r="Y85" s="78"/>
      <c r="Z85" s="78"/>
      <c r="AA85" s="78"/>
      <c r="AB85" s="78"/>
      <c r="AC85" s="78"/>
      <c r="CF85" s="72"/>
      <c r="CG85" s="23" t="s">
        <v>195</v>
      </c>
      <c r="CH85" s="23" t="s">
        <v>11</v>
      </c>
    </row>
    <row r="86" spans="1:86" s="71" customFormat="1" ht="48" hidden="1" customHeight="1">
      <c r="A86" s="159"/>
      <c r="B86" s="141"/>
      <c r="C86" s="160"/>
      <c r="D86" s="160"/>
      <c r="E86" s="117"/>
      <c r="F86" s="138"/>
      <c r="G86" s="15"/>
      <c r="H86" s="16"/>
      <c r="I86" s="16"/>
      <c r="J86" s="16"/>
      <c r="K86" s="17"/>
      <c r="R86" s="92"/>
      <c r="S86" s="92"/>
      <c r="T86" s="92"/>
      <c r="U86" s="78"/>
      <c r="V86" s="78"/>
      <c r="W86" s="78"/>
      <c r="X86" s="78"/>
      <c r="Y86" s="78"/>
      <c r="Z86" s="78"/>
      <c r="AA86" s="78"/>
      <c r="AB86" s="78"/>
      <c r="AC86" s="78"/>
      <c r="CF86" s="72"/>
      <c r="CG86" s="23" t="s">
        <v>198</v>
      </c>
      <c r="CH86" s="23" t="s">
        <v>11</v>
      </c>
    </row>
    <row r="87" spans="1:86" s="71" customFormat="1" ht="48" hidden="1" customHeight="1">
      <c r="A87" s="159"/>
      <c r="B87" s="141"/>
      <c r="C87" s="160"/>
      <c r="D87" s="160"/>
      <c r="E87" s="117"/>
      <c r="F87" s="138"/>
      <c r="G87" s="15"/>
      <c r="H87" s="16"/>
      <c r="I87" s="16"/>
      <c r="J87" s="16"/>
      <c r="K87" s="17"/>
      <c r="R87" s="92"/>
      <c r="S87" s="92"/>
      <c r="T87" s="92"/>
      <c r="U87" s="78"/>
      <c r="V87" s="78"/>
      <c r="W87" s="78"/>
      <c r="X87" s="78"/>
      <c r="Y87" s="78"/>
      <c r="Z87" s="78"/>
      <c r="AA87" s="78"/>
      <c r="AB87" s="78"/>
      <c r="AC87" s="78"/>
      <c r="CF87" s="72"/>
      <c r="CG87" s="23" t="s">
        <v>201</v>
      </c>
      <c r="CH87" s="23" t="s">
        <v>11</v>
      </c>
    </row>
    <row r="88" spans="1:86" s="71" customFormat="1" ht="30" customHeight="1">
      <c r="A88" s="284" t="s">
        <v>153</v>
      </c>
      <c r="B88" s="285"/>
      <c r="C88" s="286"/>
      <c r="D88" s="286"/>
      <c r="E88" s="116">
        <v>5.2430000000000003</v>
      </c>
      <c r="F88" s="138">
        <f t="shared" si="6"/>
        <v>0</v>
      </c>
      <c r="G88" s="15"/>
      <c r="H88" s="16"/>
      <c r="I88" s="16"/>
      <c r="J88" s="16"/>
      <c r="K88" s="17"/>
      <c r="R88" s="293"/>
      <c r="S88" s="293"/>
      <c r="T88" s="293"/>
      <c r="U88" s="78"/>
      <c r="V88" s="85"/>
      <c r="W88" s="78"/>
      <c r="X88" s="78"/>
      <c r="Y88" s="78"/>
      <c r="Z88" s="78"/>
      <c r="AA88" s="78"/>
      <c r="AB88" s="78"/>
      <c r="AC88" s="78"/>
      <c r="CF88" s="72"/>
      <c r="CG88" s="23" t="s">
        <v>203</v>
      </c>
      <c r="CH88" s="23" t="s">
        <v>11</v>
      </c>
    </row>
    <row r="89" spans="1:86" s="71" customFormat="1" ht="30" hidden="1" customHeight="1">
      <c r="A89" s="134"/>
      <c r="B89" s="135"/>
      <c r="C89" s="136"/>
      <c r="D89" s="136"/>
      <c r="E89" s="116"/>
      <c r="F89" s="138"/>
      <c r="G89" s="15"/>
      <c r="H89" s="16"/>
      <c r="I89" s="16"/>
      <c r="J89" s="16"/>
      <c r="K89" s="17"/>
      <c r="R89" s="145"/>
      <c r="S89" s="145"/>
      <c r="T89" s="145"/>
      <c r="U89" s="78"/>
      <c r="V89" s="85"/>
      <c r="W89" s="78"/>
      <c r="X89" s="78"/>
      <c r="Y89" s="78"/>
      <c r="Z89" s="78"/>
      <c r="AA89" s="78"/>
      <c r="AB89" s="78"/>
      <c r="AC89" s="78"/>
      <c r="CF89" s="72"/>
      <c r="CG89" s="23" t="s">
        <v>205</v>
      </c>
      <c r="CH89" s="23" t="s">
        <v>11</v>
      </c>
    </row>
    <row r="90" spans="1:86" s="71" customFormat="1" ht="48" customHeight="1">
      <c r="A90" s="255" t="s">
        <v>155</v>
      </c>
      <c r="B90" s="256"/>
      <c r="C90" s="257"/>
      <c r="D90" s="257"/>
      <c r="E90" s="117">
        <v>5.2439999999999998</v>
      </c>
      <c r="F90" s="138">
        <f>SUM(G90:K90)</f>
        <v>0</v>
      </c>
      <c r="G90" s="15"/>
      <c r="H90" s="16"/>
      <c r="I90" s="16"/>
      <c r="J90" s="16"/>
      <c r="K90" s="17"/>
      <c r="R90" s="293"/>
      <c r="S90" s="293"/>
      <c r="T90" s="293"/>
      <c r="U90" s="294"/>
      <c r="V90" s="294"/>
      <c r="W90" s="294"/>
      <c r="X90" s="294"/>
      <c r="Y90" s="294"/>
      <c r="Z90" s="294"/>
      <c r="AA90" s="294"/>
      <c r="AB90" s="78"/>
      <c r="AC90" s="78"/>
      <c r="CF90" s="72"/>
      <c r="CG90" s="23" t="s">
        <v>207</v>
      </c>
      <c r="CH90" s="23" t="s">
        <v>11</v>
      </c>
    </row>
    <row r="91" spans="1:86" s="71" customFormat="1" ht="48" hidden="1" customHeight="1">
      <c r="A91" s="159"/>
      <c r="B91" s="141"/>
      <c r="C91" s="160"/>
      <c r="D91" s="160"/>
      <c r="E91" s="117"/>
      <c r="F91" s="138"/>
      <c r="G91" s="15"/>
      <c r="H91" s="16"/>
      <c r="I91" s="16"/>
      <c r="J91" s="16"/>
      <c r="K91" s="17"/>
      <c r="R91" s="145"/>
      <c r="S91" s="145"/>
      <c r="T91" s="145"/>
      <c r="U91" s="92"/>
      <c r="V91" s="92"/>
      <c r="W91" s="92"/>
      <c r="X91" s="92"/>
      <c r="Y91" s="92"/>
      <c r="Z91" s="92"/>
      <c r="AA91" s="92"/>
      <c r="AB91" s="78"/>
      <c r="AC91" s="78"/>
      <c r="CF91" s="72"/>
      <c r="CG91" s="23" t="s">
        <v>209</v>
      </c>
      <c r="CH91" s="23" t="s">
        <v>11</v>
      </c>
    </row>
    <row r="92" spans="1:86" s="71" customFormat="1" ht="48" hidden="1" customHeight="1">
      <c r="A92" s="159"/>
      <c r="B92" s="141"/>
      <c r="C92" s="160"/>
      <c r="D92" s="160"/>
      <c r="E92" s="117"/>
      <c r="F92" s="138"/>
      <c r="G92" s="15"/>
      <c r="H92" s="16"/>
      <c r="I92" s="16"/>
      <c r="J92" s="16"/>
      <c r="K92" s="17"/>
      <c r="R92" s="145"/>
      <c r="S92" s="145"/>
      <c r="T92" s="145"/>
      <c r="U92" s="92"/>
      <c r="V92" s="92"/>
      <c r="W92" s="92"/>
      <c r="X92" s="92"/>
      <c r="Y92" s="92"/>
      <c r="Z92" s="92"/>
      <c r="AA92" s="92"/>
      <c r="AB92" s="78"/>
      <c r="AC92" s="78"/>
      <c r="CF92" s="72"/>
      <c r="CG92" s="23" t="s">
        <v>210</v>
      </c>
      <c r="CH92" s="23" t="s">
        <v>11</v>
      </c>
    </row>
    <row r="93" spans="1:86" s="71" customFormat="1" ht="19.5" customHeight="1">
      <c r="A93" s="287" t="s">
        <v>157</v>
      </c>
      <c r="B93" s="288"/>
      <c r="C93" s="289"/>
      <c r="D93" s="289"/>
      <c r="E93" s="116">
        <v>5.2450000000000001</v>
      </c>
      <c r="F93" s="138">
        <f t="shared" si="6"/>
        <v>0</v>
      </c>
      <c r="G93" s="15"/>
      <c r="H93" s="16"/>
      <c r="I93" s="16"/>
      <c r="J93" s="16"/>
      <c r="K93" s="17"/>
      <c r="R93" s="293"/>
      <c r="S93" s="293"/>
      <c r="T93" s="293"/>
      <c r="U93" s="78"/>
      <c r="V93" s="85"/>
      <c r="W93" s="78"/>
      <c r="X93" s="78"/>
      <c r="Y93" s="78"/>
      <c r="Z93" s="78"/>
      <c r="AA93" s="78"/>
      <c r="AB93" s="78"/>
      <c r="AC93" s="78"/>
      <c r="CF93" s="72"/>
      <c r="CG93" s="23" t="s">
        <v>211</v>
      </c>
      <c r="CH93" s="23" t="s">
        <v>11</v>
      </c>
    </row>
    <row r="94" spans="1:86" s="71" customFormat="1" ht="48" customHeight="1">
      <c r="A94" s="255" t="s">
        <v>159</v>
      </c>
      <c r="B94" s="256"/>
      <c r="C94" s="257"/>
      <c r="D94" s="257"/>
      <c r="E94" s="117">
        <v>5.2460000000000004</v>
      </c>
      <c r="F94" s="138">
        <f t="shared" si="6"/>
        <v>0</v>
      </c>
      <c r="G94" s="15"/>
      <c r="H94" s="16"/>
      <c r="I94" s="16"/>
      <c r="J94" s="16"/>
      <c r="K94" s="17"/>
      <c r="R94" s="293"/>
      <c r="S94" s="293"/>
      <c r="T94" s="293"/>
      <c r="U94" s="294"/>
      <c r="V94" s="294"/>
      <c r="W94" s="294"/>
      <c r="X94" s="294"/>
      <c r="Y94" s="294"/>
      <c r="Z94" s="294"/>
      <c r="AA94" s="294"/>
      <c r="AB94" s="78"/>
      <c r="AC94" s="78"/>
      <c r="CF94" s="72"/>
      <c r="CG94" s="23" t="s">
        <v>213</v>
      </c>
      <c r="CH94" s="23" t="s">
        <v>11</v>
      </c>
    </row>
    <row r="95" spans="1:86" s="71" customFormat="1" ht="48" hidden="1" customHeight="1">
      <c r="A95" s="159"/>
      <c r="B95" s="141"/>
      <c r="C95" s="160"/>
      <c r="D95" s="160"/>
      <c r="E95" s="117"/>
      <c r="F95" s="138"/>
      <c r="G95" s="15"/>
      <c r="H95" s="16"/>
      <c r="I95" s="16"/>
      <c r="J95" s="16"/>
      <c r="K95" s="17"/>
      <c r="R95" s="145"/>
      <c r="S95" s="145"/>
      <c r="T95" s="145"/>
      <c r="U95" s="92"/>
      <c r="V95" s="92"/>
      <c r="W95" s="92"/>
      <c r="X95" s="92"/>
      <c r="Y95" s="92"/>
      <c r="Z95" s="92"/>
      <c r="AA95" s="92"/>
      <c r="AB95" s="78"/>
      <c r="AC95" s="78"/>
      <c r="CF95" s="72"/>
      <c r="CG95" s="23" t="s">
        <v>214</v>
      </c>
      <c r="CH95" s="23" t="s">
        <v>11</v>
      </c>
    </row>
    <row r="96" spans="1:86" s="71" customFormat="1" ht="48" hidden="1" customHeight="1">
      <c r="A96" s="159"/>
      <c r="B96" s="141"/>
      <c r="C96" s="160"/>
      <c r="D96" s="160"/>
      <c r="E96" s="117"/>
      <c r="F96" s="138"/>
      <c r="G96" s="15"/>
      <c r="H96" s="16"/>
      <c r="I96" s="16"/>
      <c r="J96" s="16"/>
      <c r="K96" s="17"/>
      <c r="R96" s="145"/>
      <c r="S96" s="145"/>
      <c r="T96" s="145"/>
      <c r="U96" s="92"/>
      <c r="V96" s="92"/>
      <c r="W96" s="92"/>
      <c r="X96" s="92"/>
      <c r="Y96" s="92"/>
      <c r="Z96" s="92"/>
      <c r="AA96" s="92"/>
      <c r="AB96" s="78"/>
      <c r="AC96" s="78"/>
      <c r="CF96" s="72"/>
      <c r="CG96" s="23" t="s">
        <v>215</v>
      </c>
      <c r="CH96" s="23" t="s">
        <v>11</v>
      </c>
    </row>
    <row r="97" spans="1:86" s="71" customFormat="1" ht="31.5" customHeight="1">
      <c r="A97" s="284" t="s">
        <v>161</v>
      </c>
      <c r="B97" s="285"/>
      <c r="C97" s="289"/>
      <c r="D97" s="289"/>
      <c r="E97" s="116">
        <v>5.2469999999999999</v>
      </c>
      <c r="F97" s="138">
        <f t="shared" si="6"/>
        <v>0</v>
      </c>
      <c r="G97" s="15"/>
      <c r="H97" s="16"/>
      <c r="I97" s="16"/>
      <c r="J97" s="16"/>
      <c r="K97" s="17"/>
      <c r="R97" s="274"/>
      <c r="S97" s="274"/>
      <c r="T97" s="274"/>
      <c r="U97" s="275"/>
      <c r="V97" s="275"/>
      <c r="W97" s="275"/>
      <c r="X97" s="275"/>
      <c r="Y97" s="275"/>
      <c r="Z97" s="275"/>
      <c r="AA97" s="275"/>
      <c r="CF97" s="72"/>
      <c r="CG97" s="23" t="s">
        <v>216</v>
      </c>
      <c r="CH97" s="23" t="s">
        <v>11</v>
      </c>
    </row>
    <row r="98" spans="1:86" s="71" customFormat="1" ht="31.5" hidden="1" customHeight="1">
      <c r="A98" s="134"/>
      <c r="B98" s="135"/>
      <c r="C98" s="158"/>
      <c r="D98" s="158"/>
      <c r="E98" s="116"/>
      <c r="F98" s="138"/>
      <c r="G98" s="15"/>
      <c r="H98" s="16"/>
      <c r="I98" s="16"/>
      <c r="J98" s="16"/>
      <c r="K98" s="17"/>
      <c r="R98" s="161"/>
      <c r="S98" s="161"/>
      <c r="T98" s="161"/>
      <c r="U98" s="119"/>
      <c r="V98" s="119"/>
      <c r="W98" s="119"/>
      <c r="X98" s="119"/>
      <c r="Y98" s="119"/>
      <c r="Z98" s="119"/>
      <c r="AA98" s="119"/>
      <c r="CF98" s="72"/>
      <c r="CG98" s="23" t="s">
        <v>217</v>
      </c>
      <c r="CH98" s="23" t="s">
        <v>11</v>
      </c>
    </row>
    <row r="99" spans="1:86" s="71" customFormat="1" ht="18.75">
      <c r="A99" s="290" t="s">
        <v>163</v>
      </c>
      <c r="B99" s="291"/>
      <c r="C99" s="292"/>
      <c r="D99" s="292"/>
      <c r="E99" s="117">
        <v>5.2489999999999997</v>
      </c>
      <c r="F99" s="138">
        <f t="shared" si="6"/>
        <v>0</v>
      </c>
      <c r="G99" s="15"/>
      <c r="H99" s="16"/>
      <c r="I99" s="16"/>
      <c r="J99" s="16"/>
      <c r="K99" s="17"/>
      <c r="R99" s="274"/>
      <c r="S99" s="274"/>
      <c r="T99" s="274"/>
      <c r="U99" s="275"/>
      <c r="V99" s="275"/>
      <c r="W99" s="275"/>
      <c r="X99" s="275"/>
      <c r="Y99" s="275"/>
      <c r="Z99" s="275"/>
      <c r="AA99" s="275"/>
      <c r="CG99" s="23" t="s">
        <v>218</v>
      </c>
      <c r="CH99" s="23" t="s">
        <v>11</v>
      </c>
    </row>
    <row r="100" spans="1:86" s="71" customFormat="1" ht="18.75">
      <c r="A100" s="287" t="s">
        <v>165</v>
      </c>
      <c r="B100" s="288"/>
      <c r="C100" s="289"/>
      <c r="D100" s="289"/>
      <c r="E100" s="116">
        <v>5.25</v>
      </c>
      <c r="F100" s="138">
        <f t="shared" si="6"/>
        <v>0</v>
      </c>
      <c r="G100" s="15"/>
      <c r="H100" s="16"/>
      <c r="I100" s="16"/>
      <c r="J100" s="16"/>
      <c r="K100" s="17"/>
      <c r="R100" s="274"/>
      <c r="S100" s="274"/>
      <c r="T100" s="274"/>
      <c r="U100" s="275"/>
      <c r="V100" s="275"/>
      <c r="W100" s="275"/>
      <c r="X100" s="275"/>
      <c r="Y100" s="275"/>
      <c r="Z100" s="275"/>
      <c r="AA100" s="275"/>
      <c r="CG100" s="23" t="s">
        <v>219</v>
      </c>
      <c r="CH100" s="23" t="s">
        <v>11</v>
      </c>
    </row>
    <row r="101" spans="1:86" s="71" customFormat="1" ht="48" customHeight="1">
      <c r="A101" s="255" t="s">
        <v>167</v>
      </c>
      <c r="B101" s="256"/>
      <c r="C101" s="257"/>
      <c r="D101" s="257"/>
      <c r="E101" s="117">
        <v>5.25</v>
      </c>
      <c r="F101" s="138">
        <f t="shared" si="6"/>
        <v>0</v>
      </c>
      <c r="G101" s="15"/>
      <c r="H101" s="16"/>
      <c r="I101" s="16"/>
      <c r="J101" s="16"/>
      <c r="K101" s="17"/>
      <c r="R101" s="274"/>
      <c r="S101" s="274"/>
      <c r="T101" s="274"/>
      <c r="V101" s="84"/>
      <c r="CG101" s="23" t="s">
        <v>220</v>
      </c>
      <c r="CH101" s="23" t="s">
        <v>11</v>
      </c>
    </row>
    <row r="102" spans="1:86" s="71" customFormat="1" ht="48" hidden="1" customHeight="1">
      <c r="A102" s="159"/>
      <c r="B102" s="141"/>
      <c r="C102" s="160"/>
      <c r="D102" s="160"/>
      <c r="E102" s="117"/>
      <c r="F102" s="138"/>
      <c r="G102" s="15"/>
      <c r="H102" s="16"/>
      <c r="I102" s="16"/>
      <c r="J102" s="16"/>
      <c r="K102" s="17"/>
      <c r="R102" s="161"/>
      <c r="S102" s="161"/>
      <c r="T102" s="161"/>
      <c r="V102" s="84"/>
      <c r="CG102" s="23"/>
      <c r="CH102" s="23"/>
    </row>
    <row r="103" spans="1:86" s="71" customFormat="1" ht="48" hidden="1" customHeight="1">
      <c r="A103" s="159"/>
      <c r="B103" s="141"/>
      <c r="C103" s="160"/>
      <c r="D103" s="160"/>
      <c r="E103" s="117"/>
      <c r="F103" s="138"/>
      <c r="G103" s="15"/>
      <c r="H103" s="16"/>
      <c r="I103" s="16"/>
      <c r="J103" s="16"/>
      <c r="K103" s="17"/>
      <c r="R103" s="161"/>
      <c r="S103" s="161"/>
      <c r="T103" s="161"/>
      <c r="V103" s="84"/>
      <c r="CG103" s="23"/>
      <c r="CH103" s="23"/>
    </row>
    <row r="104" spans="1:86" s="71" customFormat="1" ht="31.5" customHeight="1">
      <c r="A104" s="284" t="s">
        <v>169</v>
      </c>
      <c r="B104" s="285"/>
      <c r="C104" s="286"/>
      <c r="D104" s="286"/>
      <c r="E104" s="116">
        <v>5.2510000000000003</v>
      </c>
      <c r="F104" s="138">
        <f t="shared" si="6"/>
        <v>0</v>
      </c>
      <c r="G104" s="15"/>
      <c r="H104" s="16"/>
      <c r="I104" s="16"/>
      <c r="J104" s="16"/>
      <c r="K104" s="17"/>
      <c r="R104" s="274"/>
      <c r="S104" s="274"/>
      <c r="T104" s="274"/>
      <c r="U104" s="275"/>
      <c r="V104" s="275"/>
      <c r="W104" s="275"/>
      <c r="X104" s="275"/>
      <c r="Y104" s="275"/>
      <c r="Z104" s="275"/>
      <c r="AA104" s="275"/>
      <c r="CG104" s="23"/>
      <c r="CH104" s="23"/>
    </row>
    <row r="105" spans="1:86" s="71" customFormat="1" ht="31.5" hidden="1" customHeight="1">
      <c r="A105" s="134"/>
      <c r="B105" s="135"/>
      <c r="C105" s="136"/>
      <c r="D105" s="136"/>
      <c r="E105" s="116"/>
      <c r="F105" s="138"/>
      <c r="G105" s="15"/>
      <c r="H105" s="16"/>
      <c r="I105" s="16"/>
      <c r="J105" s="16"/>
      <c r="K105" s="17"/>
      <c r="R105" s="161"/>
      <c r="S105" s="161"/>
      <c r="T105" s="161"/>
      <c r="U105" s="119"/>
      <c r="V105" s="119"/>
      <c r="W105" s="119"/>
      <c r="X105" s="119"/>
      <c r="Y105" s="119"/>
      <c r="Z105" s="119"/>
      <c r="AA105" s="119"/>
      <c r="CG105" s="23"/>
      <c r="CH105" s="23"/>
    </row>
    <row r="106" spans="1:86" s="71" customFormat="1" ht="18.75">
      <c r="A106" s="290" t="s">
        <v>171</v>
      </c>
      <c r="B106" s="291"/>
      <c r="C106" s="292"/>
      <c r="D106" s="292"/>
      <c r="E106" s="117">
        <v>5.2519999999999998</v>
      </c>
      <c r="F106" s="138">
        <f t="shared" si="6"/>
        <v>0</v>
      </c>
      <c r="G106" s="15"/>
      <c r="H106" s="16"/>
      <c r="I106" s="16"/>
      <c r="J106" s="16"/>
      <c r="K106" s="17"/>
      <c r="R106" s="274"/>
      <c r="S106" s="274"/>
      <c r="T106" s="274"/>
      <c r="U106" s="275"/>
      <c r="V106" s="275"/>
      <c r="W106" s="275"/>
      <c r="X106" s="275"/>
      <c r="Y106" s="275"/>
      <c r="Z106" s="275"/>
      <c r="AA106" s="275"/>
      <c r="CG106" s="23"/>
      <c r="CH106" s="23"/>
    </row>
    <row r="107" spans="1:86" s="71" customFormat="1" ht="31.5" customHeight="1">
      <c r="A107" s="284" t="s">
        <v>173</v>
      </c>
      <c r="B107" s="285"/>
      <c r="C107" s="286"/>
      <c r="D107" s="286"/>
      <c r="E107" s="116">
        <v>5.2530000000000001</v>
      </c>
      <c r="F107" s="138">
        <f t="shared" si="6"/>
        <v>0</v>
      </c>
      <c r="G107" s="15"/>
      <c r="H107" s="16"/>
      <c r="I107" s="16"/>
      <c r="J107" s="16"/>
      <c r="K107" s="17"/>
      <c r="R107" s="274"/>
      <c r="S107" s="274"/>
      <c r="T107" s="274"/>
      <c r="V107" s="84"/>
      <c r="CG107" s="23"/>
      <c r="CH107" s="23"/>
    </row>
    <row r="108" spans="1:86" s="71" customFormat="1" ht="31.5" hidden="1" customHeight="1">
      <c r="A108" s="134"/>
      <c r="B108" s="135"/>
      <c r="C108" s="136"/>
      <c r="D108" s="136"/>
      <c r="E108" s="116"/>
      <c r="F108" s="138"/>
      <c r="G108" s="15"/>
      <c r="H108" s="16"/>
      <c r="I108" s="16"/>
      <c r="J108" s="16"/>
      <c r="K108" s="17"/>
      <c r="R108" s="161"/>
      <c r="S108" s="161"/>
      <c r="T108" s="161"/>
      <c r="V108" s="84"/>
      <c r="CG108" s="23"/>
      <c r="CH108" s="23"/>
    </row>
    <row r="109" spans="1:86" s="71" customFormat="1" ht="47.25" customHeight="1">
      <c r="A109" s="255" t="s">
        <v>175</v>
      </c>
      <c r="B109" s="256"/>
      <c r="C109" s="257"/>
      <c r="D109" s="257"/>
      <c r="E109" s="117">
        <v>5.2539999999999996</v>
      </c>
      <c r="F109" s="138">
        <f t="shared" si="6"/>
        <v>0</v>
      </c>
      <c r="G109" s="15"/>
      <c r="H109" s="16"/>
      <c r="I109" s="16"/>
      <c r="J109" s="16"/>
      <c r="K109" s="17"/>
      <c r="R109" s="274"/>
      <c r="S109" s="274"/>
      <c r="T109" s="274"/>
      <c r="V109" s="84"/>
      <c r="CG109" s="23"/>
      <c r="CH109" s="23"/>
    </row>
    <row r="110" spans="1:86" s="71" customFormat="1" ht="47.25" hidden="1" customHeight="1">
      <c r="A110" s="159"/>
      <c r="B110" s="141"/>
      <c r="C110" s="160"/>
      <c r="D110" s="160"/>
      <c r="E110" s="117"/>
      <c r="F110" s="138"/>
      <c r="G110" s="15"/>
      <c r="H110" s="16"/>
      <c r="I110" s="16"/>
      <c r="J110" s="16"/>
      <c r="K110" s="17"/>
      <c r="R110" s="161"/>
      <c r="S110" s="161"/>
      <c r="T110" s="161"/>
      <c r="V110" s="84"/>
      <c r="CG110" s="23"/>
      <c r="CH110" s="23"/>
    </row>
    <row r="111" spans="1:86" s="71" customFormat="1" ht="47.25" hidden="1" customHeight="1">
      <c r="A111" s="159"/>
      <c r="B111" s="141"/>
      <c r="C111" s="160"/>
      <c r="D111" s="160"/>
      <c r="E111" s="117"/>
      <c r="F111" s="138"/>
      <c r="G111" s="15"/>
      <c r="H111" s="16"/>
      <c r="I111" s="16"/>
      <c r="J111" s="16"/>
      <c r="K111" s="17"/>
      <c r="R111" s="161"/>
      <c r="S111" s="161"/>
      <c r="T111" s="161"/>
      <c r="V111" s="84"/>
      <c r="CG111" s="23"/>
      <c r="CH111" s="23"/>
    </row>
    <row r="112" spans="1:86" s="71" customFormat="1" ht="18.75">
      <c r="A112" s="287" t="s">
        <v>177</v>
      </c>
      <c r="B112" s="288"/>
      <c r="C112" s="289"/>
      <c r="D112" s="289"/>
      <c r="E112" s="116">
        <v>5.258</v>
      </c>
      <c r="F112" s="138">
        <f t="shared" si="6"/>
        <v>0</v>
      </c>
      <c r="G112" s="15"/>
      <c r="H112" s="16"/>
      <c r="I112" s="16"/>
      <c r="J112" s="16"/>
      <c r="K112" s="17"/>
      <c r="R112" s="274"/>
      <c r="S112" s="274"/>
      <c r="T112" s="274"/>
      <c r="V112" s="84"/>
      <c r="CG112" s="23"/>
      <c r="CH112" s="23"/>
    </row>
    <row r="113" spans="1:86" s="71" customFormat="1" ht="30.75" customHeight="1" thickBot="1">
      <c r="A113" s="252" t="s">
        <v>179</v>
      </c>
      <c r="B113" s="253"/>
      <c r="C113" s="254"/>
      <c r="D113" s="254"/>
      <c r="E113" s="162">
        <v>5.2590000000000003</v>
      </c>
      <c r="F113" s="152">
        <f>SUM(G113:K113)</f>
        <v>0</v>
      </c>
      <c r="G113" s="9"/>
      <c r="H113" s="10"/>
      <c r="I113" s="10"/>
      <c r="J113" s="10"/>
      <c r="K113" s="11"/>
      <c r="R113" s="274"/>
      <c r="S113" s="274"/>
      <c r="T113" s="274"/>
      <c r="U113" s="275"/>
      <c r="V113" s="275"/>
      <c r="W113" s="275"/>
      <c r="X113" s="275"/>
      <c r="Y113" s="275"/>
      <c r="Z113" s="275"/>
      <c r="AA113" s="275"/>
      <c r="CG113" s="23"/>
      <c r="CH113" s="23"/>
    </row>
    <row r="114" spans="1:86" s="71" customFormat="1" ht="30.75" hidden="1" customHeight="1">
      <c r="A114" s="153"/>
      <c r="B114" s="153"/>
      <c r="C114" s="153"/>
      <c r="D114" s="153"/>
      <c r="E114" s="163"/>
      <c r="F114" s="155"/>
      <c r="G114" s="154"/>
      <c r="H114" s="154"/>
      <c r="I114" s="154"/>
      <c r="J114" s="154"/>
      <c r="K114" s="154"/>
      <c r="R114" s="161"/>
      <c r="S114" s="161"/>
      <c r="T114" s="161"/>
      <c r="U114" s="119"/>
      <c r="V114" s="119"/>
      <c r="W114" s="119"/>
      <c r="X114" s="119"/>
      <c r="Y114" s="119"/>
      <c r="Z114" s="119"/>
      <c r="AA114" s="119"/>
      <c r="CG114" s="23"/>
      <c r="CH114" s="23"/>
    </row>
    <row r="115" spans="1:86" s="71" customFormat="1" ht="18">
      <c r="G115" s="84"/>
      <c r="R115" s="274"/>
      <c r="S115" s="274"/>
      <c r="T115" s="274"/>
      <c r="V115" s="84"/>
      <c r="CG115" s="23"/>
      <c r="CH115" s="23"/>
    </row>
    <row r="116" spans="1:86" s="71" customFormat="1" ht="20.25" customHeight="1">
      <c r="A116" s="2" t="s">
        <v>182</v>
      </c>
      <c r="B116" s="3"/>
      <c r="E116" s="224"/>
      <c r="F116" s="224"/>
      <c r="G116" s="223" t="str">
        <f ca="1">IF(AND($C$11="U",OR(MONTH($E$2)=1,MONTH($E$2)=7)),"completati numai in campurile cu fundalul GALBEN",IF(AND($C$11="R",OR(MONTH($E$2)=1,MONTH($E$2)=7)),"completati numai in campurile cu fundalul MARO",""))</f>
        <v/>
      </c>
      <c r="R116" s="274"/>
      <c r="S116" s="274"/>
      <c r="T116" s="274"/>
      <c r="U116" s="275"/>
      <c r="V116" s="275"/>
      <c r="W116" s="275"/>
      <c r="X116" s="275"/>
      <c r="Y116" s="275"/>
      <c r="Z116" s="275"/>
      <c r="AA116" s="275"/>
      <c r="CG116" s="23"/>
      <c r="CH116" s="23"/>
    </row>
    <row r="117" spans="1:86" s="71" customFormat="1" ht="18.75">
      <c r="A117" s="230" t="s">
        <v>223</v>
      </c>
      <c r="B117" s="4"/>
      <c r="C117" s="212" t="s">
        <v>184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274"/>
      <c r="S117" s="274"/>
      <c r="T117" s="274"/>
      <c r="V117" s="84"/>
      <c r="CG117" s="23"/>
      <c r="CH117" s="23"/>
    </row>
    <row r="118" spans="1:86" s="71" customFormat="1" ht="21" thickBot="1">
      <c r="A118" s="4"/>
      <c r="F118" s="5"/>
      <c r="G118" s="389" t="str">
        <f>IF(OR(H122&gt;G122,J122&gt;I122,L122&gt;K122,N122&gt;M122,P122&gt;O122,R122&gt;Q122),"Verificati!!!  Stomatologi (grupa de varsta):  TOTAL &lt; FEMEI",IF(OR(H125&gt;G125,J125&gt;I125,L125&gt;K125,N125&gt;M125,P125&gt;O125,R125&gt;Q125),"Verificati!!!  Personal sanitar mediu (grupa de varsta):  TOTAL &lt; FEMEI",IF(OR(H125&gt;G125,J125&gt;I125,L125&gt;K125,N125&gt;M125,P125&gt;O125,R125&gt;Q125),"Verificati!!!  Personal sanitar mediu (grupa de varsta):  TOTAL &lt; FEMEI",IF(OR(H128&gt;G128,J128&gt;I128,L128&gt;K128,N128&gt;M128,P128&gt;O128,R128&gt;Q128),"Verificati!!!  Personal sanitar auxiliar (grupa de varsta):  TOTAL &lt; FEMEI",""))))</f>
        <v/>
      </c>
      <c r="H118" s="389"/>
      <c r="I118" s="389"/>
      <c r="J118" s="389"/>
      <c r="K118" s="389"/>
      <c r="L118" s="389"/>
      <c r="M118" s="389"/>
      <c r="N118" s="389"/>
      <c r="O118" s="164" t="str">
        <f>IF(G118&lt;&gt;"","VF/ COMPLETATI IN CELULELE CU FUNDAL ROSU","")</f>
        <v/>
      </c>
      <c r="P118" s="4"/>
      <c r="Q118" s="4"/>
      <c r="R118" s="161"/>
      <c r="S118" s="161"/>
      <c r="T118" s="161"/>
      <c r="U118" s="275"/>
      <c r="V118" s="275"/>
      <c r="W118" s="275"/>
      <c r="X118" s="275"/>
      <c r="Y118" s="275"/>
      <c r="Z118" s="275"/>
      <c r="AA118" s="275"/>
      <c r="CG118" s="23"/>
      <c r="CH118" s="23"/>
    </row>
    <row r="119" spans="1:86" s="71" customFormat="1" ht="20.25" customHeight="1" thickBot="1">
      <c r="A119" s="250" t="s">
        <v>187</v>
      </c>
      <c r="B119" s="276" t="s">
        <v>188</v>
      </c>
      <c r="C119" s="277"/>
      <c r="D119" s="277"/>
      <c r="E119" s="280" t="s">
        <v>79</v>
      </c>
      <c r="F119" s="282" t="s">
        <v>189</v>
      </c>
      <c r="G119" s="267" t="s">
        <v>190</v>
      </c>
      <c r="H119" s="268"/>
      <c r="I119" s="267" t="s">
        <v>191</v>
      </c>
      <c r="J119" s="268"/>
      <c r="K119" s="267" t="s">
        <v>192</v>
      </c>
      <c r="L119" s="268"/>
      <c r="M119" s="267" t="s">
        <v>193</v>
      </c>
      <c r="N119" s="268"/>
      <c r="O119" s="267" t="s">
        <v>194</v>
      </c>
      <c r="P119" s="268"/>
      <c r="Q119" s="267" t="s">
        <v>83</v>
      </c>
      <c r="R119" s="268"/>
      <c r="S119" s="161"/>
      <c r="T119" s="161"/>
      <c r="U119" s="275"/>
      <c r="V119" s="275"/>
      <c r="W119" s="275"/>
      <c r="X119" s="275"/>
      <c r="Y119" s="275"/>
      <c r="Z119" s="275"/>
      <c r="AA119" s="275"/>
      <c r="CG119" s="23"/>
      <c r="CH119" s="23"/>
    </row>
    <row r="120" spans="1:86" s="71" customFormat="1" ht="30.75" thickBot="1">
      <c r="A120" s="251"/>
      <c r="B120" s="278"/>
      <c r="C120" s="279"/>
      <c r="D120" s="279"/>
      <c r="E120" s="281"/>
      <c r="F120" s="283"/>
      <c r="G120" s="165" t="s">
        <v>196</v>
      </c>
      <c r="H120" s="166" t="s">
        <v>197</v>
      </c>
      <c r="I120" s="165" t="s">
        <v>196</v>
      </c>
      <c r="J120" s="166" t="s">
        <v>197</v>
      </c>
      <c r="K120" s="165" t="s">
        <v>196</v>
      </c>
      <c r="L120" s="166" t="s">
        <v>197</v>
      </c>
      <c r="M120" s="165" t="s">
        <v>196</v>
      </c>
      <c r="N120" s="166" t="s">
        <v>197</v>
      </c>
      <c r="O120" s="165" t="s">
        <v>196</v>
      </c>
      <c r="P120" s="166" t="s">
        <v>197</v>
      </c>
      <c r="Q120" s="165" t="s">
        <v>196</v>
      </c>
      <c r="R120" s="167" t="s">
        <v>197</v>
      </c>
      <c r="S120" s="161"/>
      <c r="T120" s="161"/>
      <c r="V120" s="84"/>
      <c r="CG120" s="23"/>
      <c r="CH120" s="23"/>
    </row>
    <row r="121" spans="1:86" s="71" customFormat="1" ht="18.75" thickBot="1">
      <c r="A121" s="168" t="s">
        <v>199</v>
      </c>
      <c r="B121" s="269" t="s">
        <v>200</v>
      </c>
      <c r="C121" s="270"/>
      <c r="D121" s="271"/>
      <c r="E121" s="169">
        <v>1</v>
      </c>
      <c r="F121" s="170">
        <v>2</v>
      </c>
      <c r="G121" s="171">
        <v>3</v>
      </c>
      <c r="H121" s="172">
        <v>4</v>
      </c>
      <c r="I121" s="173">
        <v>5</v>
      </c>
      <c r="J121" s="174">
        <v>6</v>
      </c>
      <c r="K121" s="171">
        <v>7</v>
      </c>
      <c r="L121" s="172">
        <v>8</v>
      </c>
      <c r="M121" s="173">
        <v>9</v>
      </c>
      <c r="N121" s="174">
        <v>10</v>
      </c>
      <c r="O121" s="171">
        <v>11</v>
      </c>
      <c r="P121" s="172">
        <v>12</v>
      </c>
      <c r="Q121" s="175">
        <v>13</v>
      </c>
      <c r="R121" s="176">
        <v>14</v>
      </c>
      <c r="S121" s="161"/>
      <c r="T121" s="161"/>
      <c r="V121" s="84"/>
      <c r="CG121" s="23"/>
      <c r="CH121" s="23"/>
    </row>
    <row r="122" spans="1:86" s="71" customFormat="1" ht="21" thickBot="1">
      <c r="A122" s="177">
        <v>1</v>
      </c>
      <c r="B122" s="272" t="s">
        <v>202</v>
      </c>
      <c r="C122" s="273"/>
      <c r="D122" s="273"/>
      <c r="E122" s="178">
        <f>G122+I122+K122+M122+Q122+O122</f>
        <v>0</v>
      </c>
      <c r="F122" s="179">
        <f t="shared" ref="F122:F129" si="7">H122+J122+L122+N122+R122+P122</f>
        <v>0</v>
      </c>
      <c r="G122" s="178">
        <f>SUM(G123+G124)</f>
        <v>0</v>
      </c>
      <c r="H122" s="179">
        <f>SUM(H123+H124)</f>
        <v>0</v>
      </c>
      <c r="I122" s="180">
        <f t="shared" ref="I122:Q122" si="8">SUM(I123+I124)</f>
        <v>0</v>
      </c>
      <c r="J122" s="181">
        <f t="shared" si="8"/>
        <v>0</v>
      </c>
      <c r="K122" s="178">
        <f t="shared" si="8"/>
        <v>0</v>
      </c>
      <c r="L122" s="179">
        <f t="shared" si="8"/>
        <v>0</v>
      </c>
      <c r="M122" s="180">
        <f t="shared" si="8"/>
        <v>0</v>
      </c>
      <c r="N122" s="181">
        <f t="shared" si="8"/>
        <v>0</v>
      </c>
      <c r="O122" s="178">
        <f t="shared" si="8"/>
        <v>0</v>
      </c>
      <c r="P122" s="179">
        <f t="shared" si="8"/>
        <v>0</v>
      </c>
      <c r="Q122" s="178">
        <f t="shared" si="8"/>
        <v>0</v>
      </c>
      <c r="R122" s="179">
        <f>SUM(R123+R124)</f>
        <v>0</v>
      </c>
      <c r="S122" s="182"/>
      <c r="CG122" s="23"/>
      <c r="CH122" s="23"/>
    </row>
    <row r="123" spans="1:86" s="71" customFormat="1" ht="20.25">
      <c r="A123" s="183">
        <v>2</v>
      </c>
      <c r="B123" s="246" t="s">
        <v>204</v>
      </c>
      <c r="C123" s="247"/>
      <c r="D123" s="247"/>
      <c r="E123" s="184">
        <f>G123+I123+K123+M123+O123+Q123</f>
        <v>0</v>
      </c>
      <c r="F123" s="185">
        <f>H123+J123+L123+N123+P123+R123</f>
        <v>0</v>
      </c>
      <c r="G123" s="6"/>
      <c r="H123" s="8"/>
      <c r="I123" s="6"/>
      <c r="J123" s="8"/>
      <c r="K123" s="6"/>
      <c r="L123" s="8"/>
      <c r="M123" s="6"/>
      <c r="N123" s="8"/>
      <c r="O123" s="6"/>
      <c r="P123" s="8"/>
      <c r="Q123" s="6"/>
      <c r="R123" s="8"/>
      <c r="CG123" s="23"/>
      <c r="CH123" s="23"/>
    </row>
    <row r="124" spans="1:86" s="71" customFormat="1" ht="21" thickBot="1">
      <c r="A124" s="183">
        <v>3</v>
      </c>
      <c r="B124" s="240" t="s">
        <v>206</v>
      </c>
      <c r="C124" s="241"/>
      <c r="D124" s="241"/>
      <c r="E124" s="186">
        <f>G124+I124+K124+M124+O124+Q124</f>
        <v>0</v>
      </c>
      <c r="F124" s="187">
        <f>H124+J124+L124+N124+P124+R124</f>
        <v>0</v>
      </c>
      <c r="G124" s="18"/>
      <c r="H124" s="19"/>
      <c r="I124" s="18"/>
      <c r="J124" s="19"/>
      <c r="K124" s="18"/>
      <c r="L124" s="19"/>
      <c r="M124" s="18"/>
      <c r="N124" s="19"/>
      <c r="O124" s="18"/>
      <c r="P124" s="19"/>
      <c r="Q124" s="18"/>
      <c r="R124" s="19"/>
      <c r="CG124" s="23"/>
      <c r="CH124" s="23"/>
    </row>
    <row r="125" spans="1:86" s="71" customFormat="1" ht="21" thickBot="1">
      <c r="A125" s="183">
        <v>4</v>
      </c>
      <c r="B125" s="244" t="s">
        <v>208</v>
      </c>
      <c r="C125" s="245"/>
      <c r="D125" s="245"/>
      <c r="E125" s="188">
        <f>G125+I125+K125+M125+Q125+O125</f>
        <v>0</v>
      </c>
      <c r="F125" s="189">
        <f t="shared" si="7"/>
        <v>0</v>
      </c>
      <c r="G125" s="188">
        <f>SUM(G126:G127)</f>
        <v>0</v>
      </c>
      <c r="H125" s="190">
        <f t="shared" ref="H125:R125" si="9">SUM(H126:H127)</f>
        <v>0</v>
      </c>
      <c r="I125" s="191">
        <f t="shared" si="9"/>
        <v>0</v>
      </c>
      <c r="J125" s="192">
        <f t="shared" si="9"/>
        <v>0</v>
      </c>
      <c r="K125" s="193">
        <f t="shared" si="9"/>
        <v>0</v>
      </c>
      <c r="L125" s="194">
        <f t="shared" si="9"/>
        <v>0</v>
      </c>
      <c r="M125" s="191">
        <f t="shared" si="9"/>
        <v>0</v>
      </c>
      <c r="N125" s="192">
        <f t="shared" si="9"/>
        <v>0</v>
      </c>
      <c r="O125" s="193">
        <f t="shared" si="9"/>
        <v>0</v>
      </c>
      <c r="P125" s="194">
        <f t="shared" si="9"/>
        <v>0</v>
      </c>
      <c r="Q125" s="193">
        <f t="shared" si="9"/>
        <v>0</v>
      </c>
      <c r="R125" s="194">
        <f t="shared" si="9"/>
        <v>0</v>
      </c>
      <c r="S125" s="182"/>
      <c r="CG125" s="23"/>
      <c r="CH125" s="23"/>
    </row>
    <row r="126" spans="1:86" s="71" customFormat="1" ht="20.25">
      <c r="A126" s="183">
        <v>5</v>
      </c>
      <c r="B126" s="246" t="s">
        <v>204</v>
      </c>
      <c r="C126" s="247"/>
      <c r="D126" s="247"/>
      <c r="E126" s="184">
        <f>G126+I126+K126+M126+Q126+O126</f>
        <v>0</v>
      </c>
      <c r="F126" s="185">
        <f t="shared" si="7"/>
        <v>0</v>
      </c>
      <c r="G126" s="6"/>
      <c r="H126" s="8"/>
      <c r="I126" s="6"/>
      <c r="J126" s="8"/>
      <c r="K126" s="6"/>
      <c r="L126" s="8"/>
      <c r="M126" s="6"/>
      <c r="N126" s="8"/>
      <c r="O126" s="6"/>
      <c r="P126" s="8"/>
      <c r="Q126" s="6"/>
      <c r="R126" s="8"/>
      <c r="CG126" s="23"/>
      <c r="CH126" s="23"/>
    </row>
    <row r="127" spans="1:86" s="71" customFormat="1" ht="21" thickBot="1">
      <c r="A127" s="183">
        <v>6</v>
      </c>
      <c r="B127" s="240" t="s">
        <v>206</v>
      </c>
      <c r="C127" s="241"/>
      <c r="D127" s="241"/>
      <c r="E127" s="186">
        <f>Q127+O127+M127+K127+I127+G127</f>
        <v>0</v>
      </c>
      <c r="F127" s="187">
        <f>R127+P127+N127+L127+J127+H127</f>
        <v>0</v>
      </c>
      <c r="G127" s="18"/>
      <c r="H127" s="19"/>
      <c r="I127" s="18"/>
      <c r="J127" s="19"/>
      <c r="K127" s="18"/>
      <c r="L127" s="19"/>
      <c r="M127" s="18"/>
      <c r="N127" s="19"/>
      <c r="O127" s="18"/>
      <c r="P127" s="19"/>
      <c r="Q127" s="18"/>
      <c r="R127" s="19"/>
      <c r="CG127" s="23"/>
      <c r="CH127" s="23"/>
    </row>
    <row r="128" spans="1:86" s="71" customFormat="1" ht="21" customHeight="1" thickBot="1">
      <c r="A128" s="183">
        <v>7</v>
      </c>
      <c r="B128" s="248" t="s">
        <v>212</v>
      </c>
      <c r="C128" s="249"/>
      <c r="D128" s="249"/>
      <c r="E128" s="188">
        <f>G128+I128+K128+M128+Q128+O128</f>
        <v>0</v>
      </c>
      <c r="F128" s="189">
        <f>H128+J128+L128+N128+R128+P128</f>
        <v>0</v>
      </c>
      <c r="G128" s="188">
        <f>SUM(G129:G130)</f>
        <v>0</v>
      </c>
      <c r="H128" s="190">
        <f t="shared" ref="H128:R128" si="10">SUM(H129:H130)</f>
        <v>0</v>
      </c>
      <c r="I128" s="195">
        <f t="shared" si="10"/>
        <v>0</v>
      </c>
      <c r="J128" s="196">
        <f t="shared" si="10"/>
        <v>0</v>
      </c>
      <c r="K128" s="197">
        <f t="shared" si="10"/>
        <v>0</v>
      </c>
      <c r="L128" s="198">
        <f t="shared" si="10"/>
        <v>0</v>
      </c>
      <c r="M128" s="195">
        <f t="shared" si="10"/>
        <v>0</v>
      </c>
      <c r="N128" s="196">
        <f t="shared" si="10"/>
        <v>0</v>
      </c>
      <c r="O128" s="197">
        <f t="shared" si="10"/>
        <v>0</v>
      </c>
      <c r="P128" s="198">
        <f t="shared" si="10"/>
        <v>0</v>
      </c>
      <c r="Q128" s="197">
        <f t="shared" si="10"/>
        <v>0</v>
      </c>
      <c r="R128" s="198">
        <f t="shared" si="10"/>
        <v>0</v>
      </c>
      <c r="S128" s="182"/>
      <c r="CG128" s="23"/>
      <c r="CH128" s="23"/>
    </row>
    <row r="129" spans="1:86" s="71" customFormat="1" ht="20.25">
      <c r="A129" s="183">
        <v>8</v>
      </c>
      <c r="B129" s="246" t="s">
        <v>204</v>
      </c>
      <c r="C129" s="247"/>
      <c r="D129" s="247"/>
      <c r="E129" s="184">
        <f>G129+I129+K129+M129+Q129+O129</f>
        <v>0</v>
      </c>
      <c r="F129" s="185">
        <f t="shared" si="7"/>
        <v>0</v>
      </c>
      <c r="G129" s="6"/>
      <c r="H129" s="8"/>
      <c r="I129" s="6"/>
      <c r="J129" s="8"/>
      <c r="K129" s="6"/>
      <c r="L129" s="8"/>
      <c r="M129" s="6"/>
      <c r="N129" s="8"/>
      <c r="O129" s="6"/>
      <c r="P129" s="8"/>
      <c r="Q129" s="6"/>
      <c r="R129" s="8"/>
      <c r="CG129" s="23"/>
      <c r="CH129" s="23"/>
    </row>
    <row r="130" spans="1:86" s="71" customFormat="1" ht="21" thickBot="1">
      <c r="A130" s="199">
        <v>9</v>
      </c>
      <c r="B130" s="240" t="s">
        <v>206</v>
      </c>
      <c r="C130" s="241"/>
      <c r="D130" s="241"/>
      <c r="E130" s="186">
        <f>G130+I130+K130+M130+Q130+O130</f>
        <v>0</v>
      </c>
      <c r="F130" s="187">
        <f>H130+J130+L130+N130+R130+P130</f>
        <v>0</v>
      </c>
      <c r="G130" s="18"/>
      <c r="H130" s="19"/>
      <c r="I130" s="18"/>
      <c r="J130" s="19"/>
      <c r="K130" s="18"/>
      <c r="L130" s="19"/>
      <c r="M130" s="18"/>
      <c r="N130" s="19"/>
      <c r="O130" s="18"/>
      <c r="P130" s="19"/>
      <c r="Q130" s="18"/>
      <c r="R130" s="19"/>
      <c r="CG130" s="23"/>
      <c r="CH130" s="23"/>
    </row>
    <row r="131" spans="1:86" ht="18">
      <c r="CG131" s="23"/>
      <c r="CH131" s="23"/>
    </row>
    <row r="132" spans="1:86" ht="18">
      <c r="A132" s="200"/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CG132" s="23"/>
      <c r="CH132" s="23"/>
    </row>
    <row r="133" spans="1:86" ht="18">
      <c r="A133" s="201"/>
      <c r="B133" s="201"/>
      <c r="C133" s="201"/>
      <c r="D133" s="201"/>
      <c r="E133" s="201"/>
      <c r="F133" s="201"/>
      <c r="G133" s="201"/>
      <c r="H133" s="201"/>
      <c r="I133" s="242"/>
      <c r="J133" s="242"/>
      <c r="K133" s="242"/>
      <c r="L133" s="242"/>
      <c r="M133" s="202"/>
      <c r="N133" s="200"/>
      <c r="O133" s="200"/>
      <c r="P133" s="200"/>
      <c r="Q133" s="200"/>
      <c r="R133" s="200"/>
      <c r="S133" s="200"/>
      <c r="CG133" s="23"/>
      <c r="CH133" s="23"/>
    </row>
    <row r="134" spans="1:86" ht="18">
      <c r="A134" s="243"/>
      <c r="B134" s="203"/>
      <c r="C134" s="243"/>
      <c r="D134" s="243"/>
      <c r="E134" s="266"/>
      <c r="F134" s="266"/>
      <c r="G134" s="266"/>
      <c r="H134" s="266"/>
      <c r="I134" s="266"/>
      <c r="J134" s="266"/>
      <c r="K134" s="266"/>
      <c r="L134" s="266"/>
      <c r="M134" s="263"/>
      <c r="N134" s="263"/>
      <c r="O134" s="200"/>
      <c r="P134" s="200"/>
      <c r="Q134" s="200"/>
      <c r="R134" s="200"/>
      <c r="S134" s="200"/>
      <c r="CG134" s="23"/>
      <c r="CH134" s="23"/>
    </row>
    <row r="135" spans="1:86" ht="18">
      <c r="A135" s="243"/>
      <c r="B135" s="203"/>
      <c r="C135" s="243"/>
      <c r="D135" s="243"/>
      <c r="E135" s="263"/>
      <c r="F135" s="263"/>
      <c r="G135" s="263"/>
      <c r="H135" s="264"/>
      <c r="I135" s="264"/>
      <c r="J135" s="264"/>
      <c r="K135" s="263"/>
      <c r="L135" s="263"/>
      <c r="M135" s="263"/>
      <c r="N135" s="263"/>
      <c r="O135" s="200"/>
      <c r="P135" s="200"/>
      <c r="Q135" s="200"/>
      <c r="R135" s="200"/>
      <c r="S135" s="200"/>
      <c r="CG135" s="23"/>
      <c r="CH135" s="23"/>
    </row>
    <row r="136" spans="1:86">
      <c r="A136" s="243"/>
      <c r="B136" s="203"/>
      <c r="C136" s="243"/>
      <c r="D136" s="243"/>
      <c r="E136" s="263"/>
      <c r="F136" s="263"/>
      <c r="G136" s="263"/>
      <c r="H136" s="265"/>
      <c r="I136" s="266"/>
      <c r="J136" s="266"/>
      <c r="K136" s="263"/>
      <c r="L136" s="263"/>
      <c r="M136" s="263"/>
      <c r="N136" s="263"/>
      <c r="O136" s="200"/>
      <c r="P136" s="200"/>
      <c r="Q136" s="200"/>
      <c r="R136" s="200"/>
      <c r="S136" s="200"/>
    </row>
    <row r="137" spans="1:86">
      <c r="A137" s="243"/>
      <c r="B137" s="203"/>
      <c r="C137" s="243"/>
      <c r="D137" s="243"/>
      <c r="E137" s="263"/>
      <c r="F137" s="263"/>
      <c r="G137" s="263"/>
      <c r="H137" s="265"/>
      <c r="I137" s="206"/>
      <c r="J137" s="205"/>
      <c r="K137" s="263"/>
      <c r="L137" s="263"/>
      <c r="M137" s="263"/>
      <c r="N137" s="263"/>
      <c r="O137" s="200"/>
      <c r="P137" s="200"/>
      <c r="Q137" s="200"/>
      <c r="R137" s="200"/>
      <c r="S137" s="200"/>
    </row>
    <row r="138" spans="1:86">
      <c r="A138" s="207"/>
      <c r="B138" s="207"/>
      <c r="C138" s="207"/>
      <c r="D138" s="208"/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0"/>
      <c r="P138" s="200"/>
      <c r="Q138" s="200"/>
      <c r="R138" s="200"/>
      <c r="S138" s="200"/>
    </row>
    <row r="139" spans="1:86">
      <c r="A139" s="209"/>
      <c r="B139" s="209"/>
      <c r="C139" s="210"/>
      <c r="D139" s="202"/>
      <c r="E139" s="200"/>
      <c r="F139" s="202"/>
      <c r="G139" s="202"/>
      <c r="H139" s="202"/>
      <c r="I139" s="202"/>
      <c r="J139" s="202"/>
      <c r="K139" s="202"/>
      <c r="L139" s="202"/>
      <c r="M139" s="202"/>
      <c r="N139" s="202"/>
      <c r="O139" s="200"/>
      <c r="P139" s="200"/>
      <c r="Q139" s="200"/>
      <c r="R139" s="200"/>
      <c r="S139" s="200"/>
    </row>
    <row r="140" spans="1:86">
      <c r="A140" s="200"/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</row>
    <row r="141" spans="1:86">
      <c r="A141" s="200"/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</row>
    <row r="142" spans="1:86">
      <c r="A142" s="211"/>
      <c r="B142" s="211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2"/>
      <c r="N142" s="200"/>
      <c r="O142" s="200"/>
      <c r="P142" s="200"/>
      <c r="Q142" s="200"/>
      <c r="R142" s="200"/>
      <c r="S142" s="200"/>
    </row>
    <row r="143" spans="1:86" ht="15.75" customHeight="1">
      <c r="A143" s="260"/>
      <c r="B143" s="260"/>
      <c r="C143" s="260"/>
      <c r="D143" s="260"/>
      <c r="E143" s="261"/>
      <c r="F143" s="261"/>
      <c r="G143" s="261"/>
      <c r="H143" s="261"/>
      <c r="I143" s="261"/>
      <c r="J143" s="261"/>
      <c r="K143" s="261"/>
      <c r="L143" s="261"/>
      <c r="M143" s="261"/>
      <c r="N143" s="261"/>
      <c r="O143" s="261"/>
      <c r="P143" s="200"/>
      <c r="Q143" s="200"/>
      <c r="R143" s="200"/>
      <c r="S143" s="200"/>
    </row>
    <row r="144" spans="1:86" ht="15" customHeight="1">
      <c r="A144" s="260"/>
      <c r="B144" s="260"/>
      <c r="C144" s="260"/>
      <c r="D144" s="260"/>
      <c r="E144" s="258"/>
      <c r="F144" s="239"/>
      <c r="G144" s="239"/>
      <c r="H144" s="239"/>
      <c r="I144" s="239"/>
      <c r="J144" s="239"/>
      <c r="K144" s="262"/>
      <c r="L144" s="239"/>
      <c r="M144" s="239"/>
      <c r="N144" s="258"/>
      <c r="O144" s="258"/>
      <c r="P144" s="200"/>
      <c r="Q144" s="200"/>
      <c r="R144" s="200"/>
      <c r="S144" s="200"/>
    </row>
    <row r="145" spans="1:19">
      <c r="A145" s="260"/>
      <c r="B145" s="260"/>
      <c r="C145" s="260"/>
      <c r="D145" s="260"/>
      <c r="E145" s="258"/>
      <c r="F145" s="239"/>
      <c r="G145" s="239"/>
      <c r="H145" s="239"/>
      <c r="I145" s="239"/>
      <c r="J145" s="239"/>
      <c r="K145" s="262"/>
      <c r="L145" s="239"/>
      <c r="M145" s="239"/>
      <c r="N145" s="204"/>
      <c r="O145" s="204"/>
      <c r="P145" s="200"/>
      <c r="Q145" s="200"/>
      <c r="R145" s="200"/>
      <c r="S145" s="200"/>
    </row>
    <row r="146" spans="1:19">
      <c r="A146" s="259"/>
      <c r="B146" s="259"/>
      <c r="C146" s="259"/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0"/>
      <c r="Q146" s="200"/>
      <c r="R146" s="200"/>
      <c r="S146" s="200"/>
    </row>
    <row r="147" spans="1:19">
      <c r="A147" s="236"/>
      <c r="B147" s="236"/>
      <c r="C147" s="236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0"/>
      <c r="Q147" s="210"/>
      <c r="R147" s="210"/>
      <c r="S147" s="210"/>
    </row>
    <row r="148" spans="1:19">
      <c r="A148" s="236"/>
      <c r="B148" s="236"/>
      <c r="C148" s="236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10"/>
      <c r="R148" s="210"/>
      <c r="S148" s="210"/>
    </row>
    <row r="149" spans="1:19">
      <c r="A149" s="236"/>
      <c r="B149" s="236"/>
      <c r="C149" s="236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10"/>
      <c r="R149" s="210"/>
      <c r="S149" s="210"/>
    </row>
    <row r="150" spans="1:19">
      <c r="A150" s="238"/>
      <c r="B150" s="238"/>
      <c r="C150" s="238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10"/>
      <c r="R150" s="210"/>
      <c r="S150" s="210"/>
    </row>
    <row r="151" spans="1:19">
      <c r="A151" s="238"/>
      <c r="B151" s="238"/>
      <c r="C151" s="238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10"/>
      <c r="R151" s="210"/>
      <c r="S151" s="210"/>
    </row>
    <row r="152" spans="1:19">
      <c r="A152" s="238"/>
      <c r="B152" s="238"/>
      <c r="C152" s="238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210"/>
      <c r="R152" s="210"/>
      <c r="S152" s="210"/>
    </row>
    <row r="153" spans="1:19">
      <c r="A153" s="238"/>
      <c r="B153" s="238"/>
      <c r="C153" s="238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10"/>
      <c r="R153" s="210"/>
      <c r="S153" s="210"/>
    </row>
    <row r="154" spans="1:19">
      <c r="A154" s="236"/>
      <c r="B154" s="236"/>
      <c r="C154" s="236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10"/>
      <c r="R154" s="210"/>
      <c r="S154" s="210"/>
    </row>
    <row r="155" spans="1:19">
      <c r="A155" s="236"/>
      <c r="B155" s="236"/>
      <c r="C155" s="236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10"/>
      <c r="R155" s="210"/>
      <c r="S155" s="210"/>
    </row>
    <row r="156" spans="1:19">
      <c r="A156" s="200"/>
      <c r="B156" s="200"/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</row>
    <row r="157" spans="1:19">
      <c r="A157" s="200"/>
      <c r="B157" s="200"/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0"/>
      <c r="Q157" s="200"/>
      <c r="R157" s="200"/>
      <c r="S157" s="200"/>
    </row>
    <row r="158" spans="1:19">
      <c r="A158" s="200"/>
      <c r="B158" s="200"/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</row>
  </sheetData>
  <sheetProtection algorithmName="SHA-512" hashValue="sB8YZMDMr8DenZDbIMZhD38TKRhD/nTmed1gbdUMXgaNdsLoyYiprOdnFMIvzDgX/8R2E8xRIOt63r+TUBHZlw==" saltValue="USWqjc+erfYO3zTdgz1o4Q==" spinCount="100000" sheet="1" objects="1" scenarios="1" selectLockedCells="1"/>
  <mergeCells count="197">
    <mergeCell ref="A1:D1"/>
    <mergeCell ref="E1:L1"/>
    <mergeCell ref="A2:D2"/>
    <mergeCell ref="F2:O2"/>
    <mergeCell ref="A3:D3"/>
    <mergeCell ref="E3:L3"/>
    <mergeCell ref="G118:N118"/>
    <mergeCell ref="C26:L26"/>
    <mergeCell ref="K8:L8"/>
    <mergeCell ref="A9:B9"/>
    <mergeCell ref="C9:I9"/>
    <mergeCell ref="A10:B10"/>
    <mergeCell ref="C10:F10"/>
    <mergeCell ref="H10:I10"/>
    <mergeCell ref="A4:D4"/>
    <mergeCell ref="A5:D5"/>
    <mergeCell ref="A7:B7"/>
    <mergeCell ref="C7:I7"/>
    <mergeCell ref="A8:B8"/>
    <mergeCell ref="C8:D8"/>
    <mergeCell ref="H8:I8"/>
    <mergeCell ref="A34:B34"/>
    <mergeCell ref="I34:K34"/>
    <mergeCell ref="A46:D46"/>
    <mergeCell ref="T17:T26"/>
    <mergeCell ref="A18:B18"/>
    <mergeCell ref="C18:G18"/>
    <mergeCell ref="A19:B19"/>
    <mergeCell ref="F21:L21"/>
    <mergeCell ref="A11:B11"/>
    <mergeCell ref="H11:J11"/>
    <mergeCell ref="C13:D13"/>
    <mergeCell ref="C14:D14"/>
    <mergeCell ref="C15:D15"/>
    <mergeCell ref="C16:D16"/>
    <mergeCell ref="U29:W29"/>
    <mergeCell ref="A30:B30"/>
    <mergeCell ref="I30:K30"/>
    <mergeCell ref="U30:W30"/>
    <mergeCell ref="A31:B31"/>
    <mergeCell ref="I31:K31"/>
    <mergeCell ref="V31:W31"/>
    <mergeCell ref="A27:B27"/>
    <mergeCell ref="I27:K27"/>
    <mergeCell ref="A28:B28"/>
    <mergeCell ref="I28:K28"/>
    <mergeCell ref="A29:B29"/>
    <mergeCell ref="I29:K29"/>
    <mergeCell ref="U34:W34"/>
    <mergeCell ref="U35:W35"/>
    <mergeCell ref="U37:W37"/>
    <mergeCell ref="U38:W38"/>
    <mergeCell ref="A32:B32"/>
    <mergeCell ref="I32:K32"/>
    <mergeCell ref="U32:W32"/>
    <mergeCell ref="A33:B33"/>
    <mergeCell ref="I33:K33"/>
    <mergeCell ref="U33:W33"/>
    <mergeCell ref="A47:D47"/>
    <mergeCell ref="A48:D48"/>
    <mergeCell ref="A49:D49"/>
    <mergeCell ref="A50:D50"/>
    <mergeCell ref="A51:D51"/>
    <mergeCell ref="A39:D39"/>
    <mergeCell ref="U39:W39"/>
    <mergeCell ref="A42:D42"/>
    <mergeCell ref="A43:D43"/>
    <mergeCell ref="A44:D44"/>
    <mergeCell ref="A45:D45"/>
    <mergeCell ref="A67:D67"/>
    <mergeCell ref="R67:T67"/>
    <mergeCell ref="A69:D69"/>
    <mergeCell ref="R69:T69"/>
    <mergeCell ref="A71:D71"/>
    <mergeCell ref="R71:T71"/>
    <mergeCell ref="A57:D57"/>
    <mergeCell ref="A59:D59"/>
    <mergeCell ref="A60:D60"/>
    <mergeCell ref="A61:D61"/>
    <mergeCell ref="A65:D65"/>
    <mergeCell ref="R65:T65"/>
    <mergeCell ref="R78:T78"/>
    <mergeCell ref="A79:D79"/>
    <mergeCell ref="R79:T79"/>
    <mergeCell ref="U79:AA79"/>
    <mergeCell ref="A80:D80"/>
    <mergeCell ref="R80:T80"/>
    <mergeCell ref="U71:AA72"/>
    <mergeCell ref="A72:D72"/>
    <mergeCell ref="R72:T72"/>
    <mergeCell ref="A74:D74"/>
    <mergeCell ref="R74:T74"/>
    <mergeCell ref="U74:AA74"/>
    <mergeCell ref="R90:T90"/>
    <mergeCell ref="U90:AA90"/>
    <mergeCell ref="A93:D93"/>
    <mergeCell ref="R93:T93"/>
    <mergeCell ref="A94:D94"/>
    <mergeCell ref="R94:T94"/>
    <mergeCell ref="U94:AA94"/>
    <mergeCell ref="A83:D83"/>
    <mergeCell ref="R83:T83"/>
    <mergeCell ref="U83:AA83"/>
    <mergeCell ref="A85:D85"/>
    <mergeCell ref="A88:D88"/>
    <mergeCell ref="R88:T88"/>
    <mergeCell ref="R101:T101"/>
    <mergeCell ref="A104:D104"/>
    <mergeCell ref="R104:T104"/>
    <mergeCell ref="U104:AA104"/>
    <mergeCell ref="A106:D106"/>
    <mergeCell ref="R106:T106"/>
    <mergeCell ref="U106:AA106"/>
    <mergeCell ref="A97:D97"/>
    <mergeCell ref="R97:T97"/>
    <mergeCell ref="U97:AA97"/>
    <mergeCell ref="A99:D99"/>
    <mergeCell ref="R99:T99"/>
    <mergeCell ref="U99:AA100"/>
    <mergeCell ref="A100:D100"/>
    <mergeCell ref="R100:T100"/>
    <mergeCell ref="R113:T113"/>
    <mergeCell ref="U113:AA113"/>
    <mergeCell ref="R115:T115"/>
    <mergeCell ref="R116:T116"/>
    <mergeCell ref="U116:AA116"/>
    <mergeCell ref="A107:D107"/>
    <mergeCell ref="R107:T107"/>
    <mergeCell ref="A109:D109"/>
    <mergeCell ref="R109:T109"/>
    <mergeCell ref="A112:D112"/>
    <mergeCell ref="R112:T112"/>
    <mergeCell ref="M119:N119"/>
    <mergeCell ref="O119:P119"/>
    <mergeCell ref="Q119:R119"/>
    <mergeCell ref="B121:D121"/>
    <mergeCell ref="B122:D122"/>
    <mergeCell ref="B123:D123"/>
    <mergeCell ref="R117:T117"/>
    <mergeCell ref="U118:AA119"/>
    <mergeCell ref="B119:D120"/>
    <mergeCell ref="E119:E120"/>
    <mergeCell ref="F119:F120"/>
    <mergeCell ref="G119:H119"/>
    <mergeCell ref="I119:J119"/>
    <mergeCell ref="K119:L119"/>
    <mergeCell ref="M134:N134"/>
    <mergeCell ref="E135:E137"/>
    <mergeCell ref="F135:F137"/>
    <mergeCell ref="G135:G137"/>
    <mergeCell ref="H135:J135"/>
    <mergeCell ref="K135:K137"/>
    <mergeCell ref="L135:L137"/>
    <mergeCell ref="M135:M137"/>
    <mergeCell ref="N135:N137"/>
    <mergeCell ref="H136:H137"/>
    <mergeCell ref="E134:L134"/>
    <mergeCell ref="I136:J136"/>
    <mergeCell ref="M144:M145"/>
    <mergeCell ref="N144:O144"/>
    <mergeCell ref="A146:C146"/>
    <mergeCell ref="A147:C147"/>
    <mergeCell ref="A148:C148"/>
    <mergeCell ref="A143:C145"/>
    <mergeCell ref="D143:D145"/>
    <mergeCell ref="E143:O143"/>
    <mergeCell ref="E144:E145"/>
    <mergeCell ref="F144:F145"/>
    <mergeCell ref="G144:G145"/>
    <mergeCell ref="H144:H145"/>
    <mergeCell ref="I144:I145"/>
    <mergeCell ref="J144:J145"/>
    <mergeCell ref="K144:K145"/>
    <mergeCell ref="A155:C155"/>
    <mergeCell ref="C19:D19"/>
    <mergeCell ref="A149:C149"/>
    <mergeCell ref="A150:C150"/>
    <mergeCell ref="A151:C151"/>
    <mergeCell ref="A152:C152"/>
    <mergeCell ref="A153:C153"/>
    <mergeCell ref="A154:C154"/>
    <mergeCell ref="L144:L145"/>
    <mergeCell ref="B130:D130"/>
    <mergeCell ref="I133:L133"/>
    <mergeCell ref="A134:A137"/>
    <mergeCell ref="C134:C137"/>
    <mergeCell ref="D134:D137"/>
    <mergeCell ref="B124:D124"/>
    <mergeCell ref="B125:D125"/>
    <mergeCell ref="B126:D126"/>
    <mergeCell ref="B127:D127"/>
    <mergeCell ref="B128:D128"/>
    <mergeCell ref="B129:D129"/>
    <mergeCell ref="A119:A120"/>
    <mergeCell ref="A113:D113"/>
    <mergeCell ref="A101:D101"/>
    <mergeCell ref="A90:D90"/>
  </mergeCells>
  <conditionalFormatting sqref="E122:R122 E125:R125 E128:R128">
    <cfRule type="cellIs" dxfId="74" priority="73" stopIfTrue="1" operator="equal">
      <formula>0</formula>
    </cfRule>
  </conditionalFormatting>
  <conditionalFormatting sqref="E123:F124">
    <cfRule type="cellIs" dxfId="73" priority="78" stopIfTrue="1" operator="equal">
      <formula>0</formula>
    </cfRule>
  </conditionalFormatting>
  <conditionalFormatting sqref="E126:F127">
    <cfRule type="cellIs" dxfId="72" priority="77" stopIfTrue="1" operator="equal">
      <formula>0</formula>
    </cfRule>
  </conditionalFormatting>
  <conditionalFormatting sqref="E129:F130">
    <cfRule type="cellIs" dxfId="71" priority="76" stopIfTrue="1" operator="equal">
      <formula>0</formula>
    </cfRule>
  </conditionalFormatting>
  <conditionalFormatting sqref="E122:F122">
    <cfRule type="cellIs" dxfId="70" priority="74" stopIfTrue="1" operator="lessThan">
      <formula>H134</formula>
    </cfRule>
  </conditionalFormatting>
  <conditionalFormatting sqref="E125:F125">
    <cfRule type="cellIs" dxfId="69" priority="71" stopIfTrue="1" operator="lessThan">
      <formula>J134</formula>
    </cfRule>
  </conditionalFormatting>
  <conditionalFormatting sqref="E128:F128">
    <cfRule type="cellIs" dxfId="68" priority="70" stopIfTrue="1" operator="lessThan">
      <formula>L134</formula>
    </cfRule>
  </conditionalFormatting>
  <conditionalFormatting sqref="D27">
    <cfRule type="expression" dxfId="67" priority="69">
      <formula>D34&gt;0</formula>
    </cfRule>
  </conditionalFormatting>
  <conditionalFormatting sqref="E27:G27">
    <cfRule type="expression" dxfId="66" priority="68">
      <formula>E34&gt;0</formula>
    </cfRule>
  </conditionalFormatting>
  <conditionalFormatting sqref="M27">
    <cfRule type="expression" dxfId="65" priority="67">
      <formula>M34&gt;0</formula>
    </cfRule>
  </conditionalFormatting>
  <conditionalFormatting sqref="N27:P27">
    <cfRule type="expression" dxfId="64" priority="66">
      <formula>N34&gt;0</formula>
    </cfRule>
  </conditionalFormatting>
  <conditionalFormatting sqref="Q119:R119">
    <cfRule type="expression" dxfId="63" priority="65">
      <formula>IF(OR(R122&gt;Q122,R125&gt;Q125,R128&gt;Q128),1)</formula>
    </cfRule>
  </conditionalFormatting>
  <conditionalFormatting sqref="O119:P119">
    <cfRule type="expression" dxfId="62" priority="64">
      <formula>IF(OR(P122&gt;O122,P125&gt;O125,P128&gt;O128),1)</formula>
    </cfRule>
  </conditionalFormatting>
  <conditionalFormatting sqref="M119:N119">
    <cfRule type="expression" dxfId="61" priority="63">
      <formula>IF(OR(N122&gt;M122,N125&gt;M125,N128&gt;M128),1)</formula>
    </cfRule>
  </conditionalFormatting>
  <conditionalFormatting sqref="K119:L119">
    <cfRule type="expression" dxfId="60" priority="62">
      <formula>IF(OR(L122&gt;K122,L125&gt;K125,L128&gt;K128),1)</formula>
    </cfRule>
  </conditionalFormatting>
  <conditionalFormatting sqref="I119:J119">
    <cfRule type="expression" dxfId="59" priority="61">
      <formula>IF(OR(J122&gt;I122,J125&gt;I125,J128&gt;I128),1)</formula>
    </cfRule>
  </conditionalFormatting>
  <conditionalFormatting sqref="G119:H119">
    <cfRule type="expression" dxfId="58" priority="60">
      <formula>IF(OR(H122&gt;G122,H125&gt;G125,H128&gt;G128),1)</formula>
    </cfRule>
  </conditionalFormatting>
  <conditionalFormatting sqref="E128:R128">
    <cfRule type="cellIs" dxfId="57" priority="59" operator="greaterThan">
      <formula>0</formula>
    </cfRule>
  </conditionalFormatting>
  <conditionalFormatting sqref="E125:R125">
    <cfRule type="cellIs" dxfId="56" priority="58" operator="greaterThan">
      <formula>0</formula>
    </cfRule>
  </conditionalFormatting>
  <conditionalFormatting sqref="E122:R122">
    <cfRule type="cellIs" dxfId="55" priority="57" operator="greaterThan">
      <formula>0</formula>
    </cfRule>
  </conditionalFormatting>
  <conditionalFormatting sqref="S122">
    <cfRule type="notContainsBlanks" dxfId="54" priority="56">
      <formula>LEN(TRIM(S122))&gt;0</formula>
    </cfRule>
  </conditionalFormatting>
  <conditionalFormatting sqref="S125">
    <cfRule type="notContainsBlanks" dxfId="53" priority="55">
      <formula>LEN(TRIM(S125))&gt;0</formula>
    </cfRule>
  </conditionalFormatting>
  <conditionalFormatting sqref="S128">
    <cfRule type="notContainsBlanks" dxfId="52" priority="54">
      <formula>LEN(TRIM(S128))&gt;0</formula>
    </cfRule>
  </conditionalFormatting>
  <conditionalFormatting sqref="C11">
    <cfRule type="expression" dxfId="51" priority="52">
      <formula>IF($C$11="R",1,"")</formula>
    </cfRule>
    <cfRule type="expression" dxfId="50" priority="53">
      <formula>IF($C$11="U",1,"")</formula>
    </cfRule>
  </conditionalFormatting>
  <conditionalFormatting sqref="G118">
    <cfRule type="notContainsBlanks" dxfId="49" priority="51">
      <formula>LEN(TRIM(G118))&gt;0</formula>
    </cfRule>
  </conditionalFormatting>
  <conditionalFormatting sqref="D29:G30 D32:G33">
    <cfRule type="expression" dxfId="48" priority="50" stopIfTrue="1">
      <formula>IF(AND(D29="",M29&lt;&gt;""),1)</formula>
    </cfRule>
  </conditionalFormatting>
  <conditionalFormatting sqref="C26">
    <cfRule type="notContainsBlanks" dxfId="47" priority="49">
      <formula>LEN(TRIM(C26))&gt;0</formula>
    </cfRule>
  </conditionalFormatting>
  <conditionalFormatting sqref="G75:K77">
    <cfRule type="cellIs" dxfId="46" priority="48" operator="greaterThan">
      <formula>0</formula>
    </cfRule>
  </conditionalFormatting>
  <conditionalFormatting sqref="G75:K77">
    <cfRule type="cellIs" dxfId="45" priority="47" operator="greaterThan">
      <formula>P75</formula>
    </cfRule>
  </conditionalFormatting>
  <conditionalFormatting sqref="G114:K114">
    <cfRule type="cellIs" dxfId="44" priority="46" operator="greaterThan">
      <formula>0</formula>
    </cfRule>
  </conditionalFormatting>
  <conditionalFormatting sqref="G114:K114">
    <cfRule type="cellIs" dxfId="43" priority="45" operator="greaterThan">
      <formula>P114</formula>
    </cfRule>
  </conditionalFormatting>
  <conditionalFormatting sqref="D29:G30 D32:G33 M29:P30 M32:P33 G42:J51 G59:K74 G80:K113 G126:R127 G129:R130 G123:R124">
    <cfRule type="cellIs" dxfId="42" priority="279" stopIfTrue="1" operator="equal">
      <formula>0</formula>
    </cfRule>
  </conditionalFormatting>
  <conditionalFormatting sqref="G42:J51">
    <cfRule type="cellIs" dxfId="41" priority="43" operator="greaterThan">
      <formula>0</formula>
    </cfRule>
  </conditionalFormatting>
  <conditionalFormatting sqref="G59:K74">
    <cfRule type="cellIs" dxfId="40" priority="42" operator="greaterThan">
      <formula>0</formula>
    </cfRule>
  </conditionalFormatting>
  <conditionalFormatting sqref="G80:K113">
    <cfRule type="cellIs" dxfId="39" priority="41" operator="greaterThan">
      <formula>0</formula>
    </cfRule>
  </conditionalFormatting>
  <conditionalFormatting sqref="G123:R124">
    <cfRule type="cellIs" dxfId="38" priority="163" stopIfTrue="1" operator="greaterThan">
      <formula>0</formula>
    </cfRule>
  </conditionalFormatting>
  <conditionalFormatting sqref="G126:R127">
    <cfRule type="cellIs" dxfId="37" priority="40" operator="greaterThan">
      <formula>0</formula>
    </cfRule>
  </conditionalFormatting>
  <conditionalFormatting sqref="G129:R130">
    <cfRule type="cellIs" dxfId="36" priority="39" operator="greaterThan">
      <formula>0</formula>
    </cfRule>
  </conditionalFormatting>
  <conditionalFormatting sqref="E1">
    <cfRule type="notContainsBlanks" dxfId="35" priority="37">
      <formula>LEN(TRIM(E1))&gt;0</formula>
    </cfRule>
  </conditionalFormatting>
  <conditionalFormatting sqref="M1:O1">
    <cfRule type="expression" dxfId="34" priority="36">
      <formula>IF($E$1&lt;&gt;"",1)</formula>
    </cfRule>
  </conditionalFormatting>
  <conditionalFormatting sqref="M3:O3">
    <cfRule type="expression" dxfId="33" priority="35">
      <formula>IF(OR($E$3="Verificati raportarea - Categorii de personal - este gresita!!!",$E$3="Verificati raportarea - Consultatii/ Tratamente - trimestriala !!!"),1)</formula>
    </cfRule>
  </conditionalFormatting>
  <conditionalFormatting sqref="E3">
    <cfRule type="notContainsBlanks" dxfId="32" priority="34">
      <formula>LEN(TRIM(E3))&gt;0</formula>
    </cfRule>
  </conditionalFormatting>
  <conditionalFormatting sqref="E14:E16">
    <cfRule type="expression" dxfId="31" priority="31" stopIfTrue="1">
      <formula>IF(AND($E$17="",OR($C$34&lt;&gt;0,$L$34&lt;&gt;0)),1)</formula>
    </cfRule>
    <cfRule type="cellIs" dxfId="30" priority="33" stopIfTrue="1" operator="greaterThan">
      <formula>0</formula>
    </cfRule>
  </conditionalFormatting>
  <conditionalFormatting sqref="G14:G16">
    <cfRule type="cellIs" dxfId="29" priority="32" stopIfTrue="1" operator="greaterThan">
      <formula>0</formula>
    </cfRule>
  </conditionalFormatting>
  <conditionalFormatting sqref="G14:G15">
    <cfRule type="expression" dxfId="28" priority="30" stopIfTrue="1">
      <formula>IF(AND(AND($E14&lt;&gt;"",$G14=""),OR($C$34&lt;&gt;0,$L$34&lt;&gt;0)),1)</formula>
    </cfRule>
  </conditionalFormatting>
  <conditionalFormatting sqref="G16">
    <cfRule type="expression" dxfId="27" priority="28" stopIfTrue="1">
      <formula>IF(AND(AND($E16&lt;&gt;"",$G16=""),OR($C$34&lt;&gt;0,$L$34&lt;&gt;0)),1)</formula>
    </cfRule>
  </conditionalFormatting>
  <conditionalFormatting sqref="M29:P30 M32:P33">
    <cfRule type="expression" dxfId="26" priority="27">
      <formula>IF(OR(AND(M29="",D29&lt;&gt;""),M29&lt;D29),1)</formula>
    </cfRule>
  </conditionalFormatting>
  <conditionalFormatting sqref="Q123:Q124">
    <cfRule type="cellIs" dxfId="25" priority="25" operator="lessThan">
      <formula>R123</formula>
    </cfRule>
  </conditionalFormatting>
  <conditionalFormatting sqref="O123">
    <cfRule type="cellIs" dxfId="24" priority="24" operator="lessThan">
      <formula>P123</formula>
    </cfRule>
  </conditionalFormatting>
  <conditionalFormatting sqref="M123">
    <cfRule type="cellIs" dxfId="23" priority="23" operator="lessThan">
      <formula>N123</formula>
    </cfRule>
  </conditionalFormatting>
  <conditionalFormatting sqref="K123">
    <cfRule type="cellIs" dxfId="22" priority="22" operator="lessThan">
      <formula>L123</formula>
    </cfRule>
  </conditionalFormatting>
  <conditionalFormatting sqref="I123">
    <cfRule type="cellIs" dxfId="21" priority="20" operator="lessThan">
      <formula>J123</formula>
    </cfRule>
  </conditionalFormatting>
  <conditionalFormatting sqref="G123:R123 G126:R126 G129:R129 G124:R124 G127:R127 G130:R130">
    <cfRule type="cellIs" dxfId="20" priority="14" stopIfTrue="1" operator="lessThan">
      <formula>H123</formula>
    </cfRule>
  </conditionalFormatting>
  <conditionalFormatting sqref="G124">
    <cfRule type="cellIs" dxfId="19" priority="21" operator="lessThan">
      <formula>H124</formula>
    </cfRule>
  </conditionalFormatting>
  <conditionalFormatting sqref="I124">
    <cfRule type="cellIs" dxfId="18" priority="19" operator="lessThan">
      <formula>J124</formula>
    </cfRule>
  </conditionalFormatting>
  <conditionalFormatting sqref="K124">
    <cfRule type="cellIs" dxfId="17" priority="18" operator="lessThan">
      <formula>L124</formula>
    </cfRule>
  </conditionalFormatting>
  <conditionalFormatting sqref="M124">
    <cfRule type="cellIs" dxfId="16" priority="17" stopIfTrue="1" operator="lessThan">
      <formula>N124</formula>
    </cfRule>
  </conditionalFormatting>
  <conditionalFormatting sqref="O124">
    <cfRule type="cellIs" dxfId="15" priority="16" operator="lessThan">
      <formula>P124</formula>
    </cfRule>
  </conditionalFormatting>
  <conditionalFormatting sqref="G123:R124">
    <cfRule type="cellIs" dxfId="14" priority="75" stopIfTrue="1" operator="greaterThan">
      <formula>0</formula>
    </cfRule>
  </conditionalFormatting>
  <conditionalFormatting sqref="C7 C8 C9 K8 H10 H11 C18 C19">
    <cfRule type="expression" dxfId="13" priority="13" stopIfTrue="1">
      <formula>IF(AND(C7="",OR($C$34&lt;&gt;0,$L$34&lt;&gt;0,SUM($F$42:$F$51,$F$59:$F$74,$F$80:$F$113),$E$122&lt;&gt;0,$E$125&lt;&gt;0,$E$128&lt;&gt;0),$E$1="Completati Toate datele de identificare ale unitatii sanitare!"),1,"")</formula>
    </cfRule>
  </conditionalFormatting>
  <conditionalFormatting sqref="C10:F10">
    <cfRule type="expression" dxfId="12" priority="12" stopIfTrue="1">
      <formula>IF(AND($C$10="_",OR($C$34&lt;&gt;0,$L$34&lt;&gt;0,SUM($F$42:$F$51,$F$59:$F$74,$F$80:$F$113),$E$122&lt;&gt;0,$E$125&lt;&gt;0,$E$128&lt;&gt;0),$E$1="Completati Toate datele de identificare ale unitatii sanitare!"),1,"")</formula>
    </cfRule>
  </conditionalFormatting>
  <conditionalFormatting sqref="C25:M25">
    <cfRule type="expression" dxfId="11" priority="162">
      <formula>IF($C$25&lt;&gt;"",1)</formula>
    </cfRule>
  </conditionalFormatting>
  <conditionalFormatting sqref="B123 G123:R123 B126 G126:R126 B129 G129:R129">
    <cfRule type="expression" dxfId="10" priority="185" stopIfTrue="1">
      <formula>IF(AND($C$11="U",OR(MONTH($E$2)=1,MONTH($E$2)=7)),1)</formula>
    </cfRule>
  </conditionalFormatting>
  <conditionalFormatting sqref="B124 G124:R124 G127:R127 B127 B130 G130:R130">
    <cfRule type="expression" dxfId="9" priority="247" stopIfTrue="1">
      <formula>IF(AND($C$11="R",OR(MONTH($E$2)=1,MONTH($E$2)=7)),1)</formula>
    </cfRule>
  </conditionalFormatting>
  <conditionalFormatting sqref="E27 E29:E30 E32:E33 N27 N29:N30 N32:N33">
    <cfRule type="expression" dxfId="8" priority="261" stopIfTrue="1">
      <formula>IF(MONTH($E$2)=7,1)</formula>
    </cfRule>
  </conditionalFormatting>
  <conditionalFormatting sqref="D27 D29:D30 D32:D33 M27 M29:M30 M32:M33">
    <cfRule type="expression" dxfId="7" priority="253" stopIfTrue="1">
      <formula>IF(MONTH($E$2)=4,1)</formula>
    </cfRule>
  </conditionalFormatting>
  <conditionalFormatting sqref="F27 F29:F30 F32:F33 O27 O29:O30 O32:O33">
    <cfRule type="expression" dxfId="6" priority="267" stopIfTrue="1">
      <formula>IF(MONTH($E$2)=10,1)</formula>
    </cfRule>
  </conditionalFormatting>
  <conditionalFormatting sqref="G27 G29:G30 G32:G33 P27 P29:P30 P32:P33">
    <cfRule type="expression" dxfId="5" priority="273" stopIfTrue="1">
      <formula>IF(MONTH($E$2)=1,1)</formula>
    </cfRule>
  </conditionalFormatting>
  <conditionalFormatting sqref="C28:G28 C29:C33 D31:G31 M28:P28 M31:P31 L28:L33">
    <cfRule type="cellIs" dxfId="4" priority="3" stopIfTrue="1" operator="equal">
      <formula>0</formula>
    </cfRule>
  </conditionalFormatting>
  <conditionalFormatting sqref="C34:G34 L34:P34">
    <cfRule type="cellIs" dxfId="3" priority="2" operator="equal">
      <formula>0</formula>
    </cfRule>
  </conditionalFormatting>
  <conditionalFormatting sqref="G116:L116">
    <cfRule type="expression" dxfId="2" priority="259" stopIfTrue="1">
      <formula>IF(AND($C$11="U",OR(MONTH($E$2)=1,MONTH($E$2)=7)),1)</formula>
    </cfRule>
    <cfRule type="expression" dxfId="1" priority="260" stopIfTrue="1">
      <formula>IF(AND($C$11="R",OR(MONTH($E$2)=1,MONTH($E$2)=7)),1)</formula>
    </cfRule>
  </conditionalFormatting>
  <conditionalFormatting sqref="O118:R118">
    <cfRule type="expression" dxfId="0" priority="1" stopIfTrue="1">
      <formula>IF($G$118&lt;&gt;"",1)</formula>
    </cfRule>
  </conditionalFormatting>
  <dataValidations xWindow="413" yWindow="495" count="17">
    <dataValidation type="list" allowBlank="1" showInputMessage="1" showErrorMessage="1" errorTitle="Lista derulanta!" error="..alegeti din lista UAT-ul" promptTitle="Municipiul/ Oras/ Comuna" prompt="...alegeti din lista UAT-ul..." sqref="C10:F10" xr:uid="{5A71ADB2-45A7-4EFD-B004-57729B1A4128}">
      <formula1>$CG$3:$CG$101</formula1>
    </dataValidation>
    <dataValidation type="textLength" allowBlank="1" showInputMessage="1" showErrorMessage="1" errorTitle="COD R.U.C.M." error="Verificati! _x000a_(sase caractere)" promptTitle="COD R.U.C.M." prompt="...6 caractere..." sqref="C8" xr:uid="{44BAB556-6FC4-4EC2-9F3A-186FFE860BE0}">
      <formula1>6</formula1>
      <formula2>6</formula2>
    </dataValidation>
    <dataValidation type="textLength" allowBlank="1" showInputMessage="1" showErrorMessage="1" errorTitle="COD PARAFA" error="Verificati! _x000a_(sase caractere)" promptTitle="COD PARAFA" prompt="...6 caractere..." sqref="C19" xr:uid="{6BAEC9CC-6AF5-48BB-AC7E-2CE07C214965}">
      <formula1>6</formula1>
      <formula2>6</formula2>
    </dataValidation>
    <dataValidation type="date" operator="greaterThan" allowBlank="1" showInputMessage="1" showErrorMessage="1" sqref="J4" xr:uid="{64BE0337-6093-4409-AE05-22D11BC005FF}">
      <formula1>2022</formula1>
    </dataValidation>
    <dataValidation type="custom" allowBlank="1" showInputMessage="1" showErrorMessage="1" errorTitle="EROARE!" error="Verificati LOCALITATEA/ MEDIUL ales! Completati DOAR in RURAL!" sqref="E123:F123 G114:K114 E126:F126 E129:F129 G75:K77" xr:uid="{8281C1AB-0D8B-4F4C-9245-2D1192F39799}">
      <formula1>IF($C$11="U",1,"")</formula1>
    </dataValidation>
    <dataValidation type="custom" allowBlank="1" showInputMessage="1" showErrorMessage="1" errorTitle="EROARE!" error="Verificati LOCALITATEA/ MEDIUL ales! Completati DOAR in URBAN!" sqref="E130:F130 E124:F124 E127:F127" xr:uid="{73D34B6A-88EC-45FE-BE94-2948798B43B0}">
      <formula1>IF($C$11="R",1,"")</formula1>
    </dataValidation>
    <dataValidation type="custom" errorStyle="information" allowBlank="1" showInputMessage="1" showErrorMessage="1" errorTitle="Adresa email incorecta!" error="Verificati edresa de email introdusa!" sqref="H11" xr:uid="{D3DB0D71-5C2F-4A77-B8CB-AE614FF7E388}">
      <formula1>AND(IFERROR(FIND(".",H11),FALSE),IFERROR(FIND(".",H11,FIND("@",H11)),FALSE))</formula1>
    </dataValidation>
    <dataValidation type="whole" allowBlank="1" showInputMessage="1" showErrorMessage="1" errorTitle="EROARE!" error="Introduceti doar cifra &quot;0&quot; sau &quot;1&quot;_x000a_" sqref="E14:E16 G14:G16" xr:uid="{E03A1AC6-9F94-43B9-94E3-D2B3F4D73C53}">
      <formula1>0</formula1>
      <formula2>1</formula2>
    </dataValidation>
    <dataValidation type="custom" allowBlank="1" showInputMessage="1" showErrorMessage="1" errorTitle="EROARE!" error="Aveti unitatea sanitara in RURAL completati personalul NUMAI in rural !_x000a_...sau.._x000a_ puteti completa numai in luna Iulie sau Ianuarie (raportare capitolul 5 - semestrial)_x000a__x000a_Apasati butonul - Cancel_x000a_" sqref="H123:R123 G126:R126 G129:R129" xr:uid="{B87F4B4A-8091-42F3-BC95-D32072226C69}">
      <formula1>IF(AND($C$11="U",OR(MONTH($E$2)=1,MONTH($E$2)=7)),1)</formula1>
    </dataValidation>
    <dataValidation type="custom" allowBlank="1" showInputMessage="1" showErrorMessage="1" errorTitle="EROARE!" error="Aveti unitatea sanitara in URBAN, completati personalul NUMAI in urban !_x000a_...sau.._x000a_ puteti completa numai in luna Iulie sau Ianuarie (raportare capitolul 5 - semestrial)_x000a__x000a_Apasati butonul - Cancel" sqref="G130:R130 G127:R127 H124:R124" xr:uid="{A182B796-FE94-42BB-8B71-3F2C70D6B989}">
      <formula1>IF(AND($C$11="R",OR(MONTH($E$2)=1,MONTH($E$2)=7)),1)</formula1>
    </dataValidation>
    <dataValidation type="custom" allowBlank="1" showInputMessage="1" showErrorMessage="1" errorTitle="EROARE" error="completati NUMAI pentru trimestrul I" sqref="N32:N33 E32:E33 N29:N30 E30" xr:uid="{C64A0BD0-B495-496B-9177-C9676DDF5D8D}">
      <formula1>IF(MONTH($E$2)&gt;4,1)</formula1>
    </dataValidation>
    <dataValidation type="custom" allowBlank="1" showInputMessage="1" showErrorMessage="1" errorTitle="EROARE" error="completati NUMAI pentru trim. I sau trim. II" sqref="O33 O29" xr:uid="{FA3EACF9-A504-4418-BF5A-36E94D1AB38B}">
      <formula1>IF(MONTH($E$2)&gt;9,1)</formula1>
    </dataValidation>
    <dataValidation type="custom" allowBlank="1" showInputMessage="1" showErrorMessage="1" errorTitle="EROARE!" error="1. aveti unitatea sanitara in URBAN, completati personalul NUMAI in URBAN !_x000a_...sau..._x000a_2. puteti completa datele numai in luna Ianuarie sau Iulie   _x000a_( raportarea capitolului 5 - se face semestrial )_x000a__x000a_Apasati butonul - Cancel" sqref="G124" xr:uid="{B3C73ADB-8BE7-4EFC-A560-0B14BE93D2A0}">
      <formula1>IF(AND($C$11="R",OR(MONTH($E$2)=1,MONTH($E$2)=7)),1)</formula1>
    </dataValidation>
    <dataValidation type="custom" allowBlank="1" showInputMessage="1" showErrorMessage="1" errorTitle="EROARE!" error="1. aveti unitatea sanitara in RURAL, completati personalul NUMAI in RURAL !_x000a_...sau..._x000a_2. puteti completa datele numai in luna Ianuarie sau Iulie   _x000a_( raportarea capitolului 5 - se face semestrial )_x000a__x000a_Apasati butonul - Cancel" sqref="G123" xr:uid="{C277C184-F139-4922-AE43-5D69BAD6F178}">
      <formula1>IF(AND($C$11="U",OR(MONTH($E$2)=1,MONTH($E$2)=7)),1)</formula1>
    </dataValidation>
    <dataValidation type="custom" allowBlank="1" showInputMessage="1" showErrorMessage="1" errorTitle="Eroare!" error="Completati NUMAI pentru trim. I" sqref="E29" xr:uid="{9120AA2F-E6D4-403A-84D9-9B83463ADE5C}">
      <formula1>IF(MONTH($E$2)&gt;4,1)</formula1>
    </dataValidation>
    <dataValidation type="custom" allowBlank="1" showInputMessage="1" showErrorMessage="1" errorTitle="EROARE" error="completati NUMAI pentru trim. I sau trim. II" sqref="F30 F32 F33 O32 O30" xr:uid="{2D48AFDC-7F33-4B58-A405-34798863A9C1}">
      <formula1>IF(MONTH($E$2)&gt;9,1)</formula1>
    </dataValidation>
    <dataValidation type="custom" allowBlank="1" showInputMessage="1" showErrorMessage="1" errorTitle="Eroare!" error="completati NUMAI pentru trim. I sau trim. II" sqref="F29" xr:uid="{BD92E849-1CCD-43FB-AB7A-CC70F2CDFD93}">
      <formula1>IF(MONTH($E$2)&gt;9,1)</formula1>
    </dataValidation>
  </dataValidations>
  <pageMargins left="0.7" right="0.7" top="0.75" bottom="0.75" header="0.3" footer="0.3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STOMATOLOGIE</vt:lpstr>
      <vt:lpstr>STOMATOLOGIE!Print_Area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 28</dc:creator>
  <cp:lastModifiedBy>PC-acasa mig</cp:lastModifiedBy>
  <dcterms:created xsi:type="dcterms:W3CDTF">2023-02-25T08:21:33Z</dcterms:created>
  <dcterms:modified xsi:type="dcterms:W3CDTF">2023-04-13T08:57:54Z</dcterms:modified>
  <cp:contentStatus/>
</cp:coreProperties>
</file>